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закупки" sheetId="1" r:id="rId1"/>
  </sheets>
  <definedNames>
    <definedName name="_xlnm.Print_Titles" localSheetId="0">'План закупки'!$17:$19</definedName>
    <definedName name="_xlnm.Print_Area" localSheetId="0">'План закупки'!$A$1:$O$141</definedName>
  </definedNames>
  <calcPr fullCalcOnLoad="1"/>
</workbook>
</file>

<file path=xl/sharedStrings.xml><?xml version="1.0" encoding="utf-8"?>
<sst xmlns="http://schemas.openxmlformats.org/spreadsheetml/2006/main" count="1236" uniqueCount="453">
  <si>
    <t>Порядковый номер</t>
  </si>
  <si>
    <t>Код по ОКВЭД</t>
  </si>
  <si>
    <t>Код по ОКДП</t>
  </si>
  <si>
    <t>Условия договора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</si>
  <si>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</si>
  <si>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</si>
  <si>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</si>
  <si>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</si>
  <si>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</si>
  <si>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</si>
  <si>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Код по ОКЕИ</t>
  </si>
  <si>
    <t>Код по ОКАТО</t>
  </si>
  <si>
    <t>Срок исполнения договора (месяц, год)</t>
  </si>
  <si>
    <t>Способ закупки</t>
  </si>
  <si>
    <t xml:space="preserve">Закупка в электронной форме </t>
  </si>
  <si>
    <t>да/нет</t>
  </si>
  <si>
    <t>наимено-вание</t>
  </si>
  <si>
    <t xml:space="preserve">УТВЕРЖДАЮ </t>
  </si>
  <si>
    <t>наименование</t>
  </si>
  <si>
    <t>да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</si>
  <si>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</si>
  <si>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</si>
  <si>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</si>
  <si>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</si>
  <si>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</si>
  <si>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</si>
  <si>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</si>
  <si>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424003, Россия, Республика Марий Эл, г. Йошкар-Ола, улица Суворова, 15</t>
  </si>
  <si>
    <t>(8362) 68-30-55</t>
  </si>
  <si>
    <t>sozd@marimmz.ru</t>
  </si>
  <si>
    <t>50.10.2</t>
  </si>
  <si>
    <t>Сведения о начальной (максимальной) цене договора (цене лота) российский рубль</t>
  </si>
  <si>
    <t>Генеральный директор ОАО "ММЗ"</t>
  </si>
  <si>
    <t>аукцион</t>
  </si>
  <si>
    <t>ОАО "Марийский машиностроительный завод"</t>
  </si>
  <si>
    <t>шт.</t>
  </si>
  <si>
    <t xml:space="preserve">План закупки товаров (работ, услуг) </t>
  </si>
  <si>
    <t>шт</t>
  </si>
  <si>
    <t xml:space="preserve">на 2014 год </t>
  </si>
  <si>
    <t>1 квартал 2014 года</t>
  </si>
  <si>
    <t>51.65.3</t>
  </si>
  <si>
    <t>Одноковшовый, пневмоколесный</t>
  </si>
  <si>
    <t>51.66.1</t>
  </si>
  <si>
    <t>Поставка снегоуборочного трактора КО-707</t>
  </si>
  <si>
    <t>Колесный, с передним отвалом и задней щеткой</t>
  </si>
  <si>
    <t>51.65</t>
  </si>
  <si>
    <t>Поставка насоса вакуумного золотникового АВЗ-90</t>
  </si>
  <si>
    <t>51.60</t>
  </si>
  <si>
    <t>51.65.6</t>
  </si>
  <si>
    <t>2912131</t>
  </si>
  <si>
    <t>Поставка грузового шахтного подъемника</t>
  </si>
  <si>
    <t>Поставка холодильной установки для осушения сжатого воздуха для КАМП-82.</t>
  </si>
  <si>
    <t>51.54</t>
  </si>
  <si>
    <t>конкурс</t>
  </si>
  <si>
    <t>2813227</t>
  </si>
  <si>
    <t>51.65.5</t>
  </si>
  <si>
    <t>3113291</t>
  </si>
  <si>
    <t>ПДО</t>
  </si>
  <si>
    <t>74.20.1 51.65.6</t>
  </si>
  <si>
    <t>72.30</t>
  </si>
  <si>
    <t>Поставка програмного обеспечения</t>
  </si>
  <si>
    <t>Эмуляция процессора IBM9672 c поддержкой АЦПУ ЕС</t>
  </si>
  <si>
    <r>
      <t xml:space="preserve">52.48.13 </t>
    </r>
    <r>
      <rPr>
        <sz val="11"/>
        <rFont val="Times New Roman"/>
        <family val="1"/>
      </rPr>
      <t>51.64.2</t>
    </r>
  </si>
  <si>
    <t xml:space="preserve">Поставка принтеров </t>
  </si>
  <si>
    <t>Печать 1000 строк в минуту, формат А3 руллоного типа, поддержка интерфейса IBM канала, и наличие модуля сетевого подключения</t>
  </si>
  <si>
    <t>Поставка системных блоков</t>
  </si>
  <si>
    <t>Конфигурация "Инженерный ПК"</t>
  </si>
  <si>
    <t>март
2014 год</t>
  </si>
  <si>
    <t>Поставка мониторов 22"</t>
  </si>
  <si>
    <t>LED, 5ms, LCD, Black</t>
  </si>
  <si>
    <t xml:space="preserve">52.48.3 </t>
  </si>
  <si>
    <t xml:space="preserve">Поставка провода связи слабого тока </t>
  </si>
  <si>
    <t>Кабель "витая пара" UTP кат.5e в бухтах по 305 м</t>
  </si>
  <si>
    <t>Kyoсera 1035MFP/DP</t>
  </si>
  <si>
    <t>Dr.WEB Desktop Security Suite Антивирус на 900 устройств</t>
  </si>
  <si>
    <t>Поставка коммутаторов Ethernet</t>
  </si>
  <si>
    <t>Cisco Catalyst 2960 48TT-L</t>
  </si>
  <si>
    <t xml:space="preserve">Поставка сервера для обработки данных </t>
  </si>
  <si>
    <t>Сервер аттестованный для обработки данных содержащих гос. тайну</t>
  </si>
  <si>
    <t>74.30</t>
  </si>
  <si>
    <t>Рабочее место</t>
  </si>
  <si>
    <t>1. Регистрация организации в Реестре аккредитованных организаций, оказывающих услуги в области охраны проведению аттестации труда по рабочих мест по условиям труда. 2.Наличие у организации аттестата аккредитации испытательной лаборатории на право проведения инструментальных исследований опасных и вредных производственных факторов.                            3.Наличие у организации Лицензии на осуществление работ с использованием сведений, составляющих государственную тайну.</t>
  </si>
  <si>
    <t>52.48.13</t>
  </si>
  <si>
    <t xml:space="preserve">DEPO Race G640H W7P64/PW6/Z87/i7_4770/Cool/16GDDR3/T1Tb/3Gb_K4000/KBu/Mu/500W_80PLUS/CAR3WS </t>
  </si>
  <si>
    <t>52.47.3</t>
  </si>
  <si>
    <t>SvetoCopy (A4, 80 г/кв.м, белизна 146% CIE, 500 листов)</t>
  </si>
  <si>
    <t>упак</t>
  </si>
  <si>
    <t>Тонер-картридж Kyocera TK-160</t>
  </si>
  <si>
    <t>Тонер-картридж Kyocera TK-1140</t>
  </si>
  <si>
    <t>21.5" ЖК монитор Samsung S22B350T (LCD, Wide, 1920x1080, D-Sub, HDMI)</t>
  </si>
  <si>
    <t>Genius NetScroll 110</t>
  </si>
  <si>
    <t>Genius KB-06XE</t>
  </si>
  <si>
    <t>январь-март 2014 год</t>
  </si>
  <si>
    <t>февраль-март
2014 год</t>
  </si>
  <si>
    <t>апрель-июнь 2014 год</t>
  </si>
  <si>
    <t>июль-сентябрь 2014 год</t>
  </si>
  <si>
    <t>октябрь-декабрь 2014 год</t>
  </si>
  <si>
    <t>апрель-декабрь 2014 год</t>
  </si>
  <si>
    <t>Поставка сварочного аппарата ТМ-160 ТОР для сварки труб из ПНД</t>
  </si>
  <si>
    <t xml:space="preserve">Поставка автономных компрессоров для обеспечения работы нового оборудования:
- ВК20Е-8-500Д </t>
  </si>
  <si>
    <t>Поставка электронных блоков возбуждения для преобразователей ВПЛ-200</t>
  </si>
  <si>
    <t>апрель-май
2014 год</t>
  </si>
  <si>
    <t>2 квартал 2014 года</t>
  </si>
  <si>
    <t>Поставка Бульдозера Б-10</t>
  </si>
  <si>
    <t>Гусеничный, с прямым отвалом</t>
  </si>
  <si>
    <t>январь-март
2014 год</t>
  </si>
  <si>
    <t>декабрь 2014 год</t>
  </si>
  <si>
    <t>март-май 2014 год</t>
  </si>
  <si>
    <t>май
2014 год</t>
  </si>
  <si>
    <t>апрель-июнь
2014 год</t>
  </si>
  <si>
    <t>июнь-август
2014 год</t>
  </si>
  <si>
    <t>51.61.2</t>
  </si>
  <si>
    <t>2922121</t>
  </si>
  <si>
    <t>Поставка круглошлифовального станка мод. GU20X40S</t>
  </si>
  <si>
    <t>2922195</t>
  </si>
  <si>
    <t>Поставка комбинированного обрубочного пресса мод. «Пельц»</t>
  </si>
  <si>
    <t>eToken</t>
  </si>
  <si>
    <t>май 2014 год</t>
  </si>
  <si>
    <t>Поставка системы хранения данных</t>
  </si>
  <si>
    <t>СХД 20Тбайт</t>
  </si>
  <si>
    <t>июль 2014 год</t>
  </si>
  <si>
    <t>72.40</t>
  </si>
  <si>
    <t>ОС Windows 8.1 Pro Rus коробочная версия</t>
  </si>
  <si>
    <t>ОС Windows Server Standard 2012 R2</t>
  </si>
  <si>
    <t>Microsoft Remote Desktop Service CAL Russian Device</t>
  </si>
  <si>
    <t>Microsoft Windows Server CAL Russian Device</t>
  </si>
  <si>
    <t>апрель-май 2014 год</t>
  </si>
  <si>
    <t>июнь-июль 2014 год</t>
  </si>
  <si>
    <t>CPU Intel Core i3-4340 BOX 3.6 ГГц / 2core / SVGA HD Graphics 4600 / 0.5+4Мб / 54 Вт / 5 ГТ / с LGA1150</t>
  </si>
  <si>
    <t>Corsair Vengeance &lt;CMZ8GX3M2X1600C7R&gt; DDR-III DIMM 8Gb KIT 2*4Gb &lt;PC3-12800&gt;</t>
  </si>
  <si>
    <t xml:space="preserve">3Gb &lt; PCI-E&gt; DDR-5 PNY VCQK4000 (RTL) DVI+DualDP+SLI &lt; NVIDIA Quadro K4000&gt;  </t>
  </si>
  <si>
    <t>Miditower INWIN BWR143 &lt; Black&gt; ATX 600W (24+2x4+2х6 / 8пин)</t>
  </si>
  <si>
    <t>HDD 1 Tb SATA 6Gb / s Western Digital Caviar Blue &lt;WD10EZEX&gt; 3.5" 7200rpm 64Mb</t>
  </si>
  <si>
    <t>DVD+-R/RW+CDRW LITE-ON &lt;iHAS124-34&gt; Black SATA (OEM)</t>
  </si>
  <si>
    <t>3 квартал 2014 года</t>
  </si>
  <si>
    <t>Поставка грузопассажирского автомобиля ГАЗ 2705</t>
  </si>
  <si>
    <t>Грузоподъемность 1,5т,    6 мест, грузовой отсек</t>
  </si>
  <si>
    <t>Поставка легкового автомобиля Лада Приора</t>
  </si>
  <si>
    <t>Кузов"универсал", вместимость-5 человек</t>
  </si>
  <si>
    <t>2922161</t>
  </si>
  <si>
    <t>Поставка долбежного станка мод. 7417</t>
  </si>
  <si>
    <t>2922105</t>
  </si>
  <si>
    <t>Поставка токарно-винторезного станка мод. 1К62</t>
  </si>
  <si>
    <t>Конфигурация "Тонкий клиент"</t>
  </si>
  <si>
    <t>Поставка сервера для обработки данных (лезвие; для шасси HP Blade)</t>
  </si>
  <si>
    <t>Hewlett-Packard  Proliant BL460c Gen8 E5-2640/Xeon6C 2.5GHz(15Mb)/ P220iFBWC(512Mb/RAID0,1)/SFF
HDD(2)/2xFlexF(1/10Gb)FlexLOM/iLO4 std/1slotEncl</t>
  </si>
  <si>
    <t>август-сентябрь
2014 год</t>
  </si>
  <si>
    <t>сентябрь-октябрь
2014 год</t>
  </si>
  <si>
    <t>октябрь-ноябрь
2014 год</t>
  </si>
  <si>
    <t>INTEL D2500HN (RTL) Atom D2500 &lt;NM10&gt; SVGA+GbLAN SATA Mini-ITX 2DDR-III SO-DIMM</t>
  </si>
  <si>
    <t>Original HYNIX DDR-III SODIMM 8Gb &lt;PC3-12800&gt; (for NoteBook)</t>
  </si>
  <si>
    <t>HDD 500 Gb SATA 6Gb / s Western Digital Caviar Blue &lt;WD5000AAKX&gt; 3.5" 7200rpm 16Mb</t>
  </si>
  <si>
    <t>DeskTop INWIN BM639 &lt; Black&gt; Mini-iTX / Mini-DTX 160W (24+4пин)</t>
  </si>
  <si>
    <t>сентябрь-ноябрь
2014 год</t>
  </si>
  <si>
    <t>4 квартал 2014 года</t>
  </si>
  <si>
    <t>октябрь-декабрь
2014 год</t>
  </si>
  <si>
    <t>декабрь
2014 год-январь 2015 год</t>
  </si>
  <si>
    <t>Kyocera FS-1040</t>
  </si>
  <si>
    <t xml:space="preserve"> Kyocera FS-1035MFP/DP</t>
  </si>
  <si>
    <t xml:space="preserve">Kyocera TASKalfa 300i </t>
  </si>
  <si>
    <t>Поставка программного обеспечения</t>
  </si>
  <si>
    <t>Оказание услуг по проведению аттестации рабочих мест по условиям</t>
  </si>
  <si>
    <t>Поддержка линейных и qr кодов, подключение по USB-интерфейсу</t>
  </si>
  <si>
    <t>Поставка погрузчика фронтального Анкадор</t>
  </si>
  <si>
    <t>Поставка исполнительных механизмов для монтажа в приточных камерах</t>
  </si>
  <si>
    <t>Поставка парового котла производитель-ностью 4-6 т/час в сборе с экономайзером и газовой горелкой</t>
  </si>
  <si>
    <t xml:space="preserve">Продление поддержки антивирусного программного обеспечения </t>
  </si>
  <si>
    <t xml:space="preserve">Поставка бумаги </t>
  </si>
  <si>
    <t>Поставка тонеров</t>
  </si>
  <si>
    <t>Поставка мониторов 21.5"</t>
  </si>
  <si>
    <t>Поставка устройств ввода координатныых (датчик оптический, связь с компьютером проводная)</t>
  </si>
  <si>
    <t>Поставка алфавитно-цифровых устройств ввода (связь с компьютером проводная) интерфейс PS/2, 104 клавиши</t>
  </si>
  <si>
    <t>Поставка грузового автомобиля Камаз с манипулятором</t>
  </si>
  <si>
    <t xml:space="preserve">Поставка процессоров </t>
  </si>
  <si>
    <t>Поставка графических адаптеров</t>
  </si>
  <si>
    <t>Поставка корпусов ПК ATX</t>
  </si>
  <si>
    <t>Поставка жестких дисков</t>
  </si>
  <si>
    <t>Поставка материнских плат</t>
  </si>
  <si>
    <t>Поставка корпусов ПК Mini-iTX</t>
  </si>
  <si>
    <t>Поставка многофункциональных устройств</t>
  </si>
  <si>
    <t>Колесный,    6 Х 4, грузоподъемность 10т</t>
  </si>
  <si>
    <t>Поставка ОЗУ</t>
  </si>
  <si>
    <t>Поставка горелочного устройства SIBUNIGAS G для печного топлива</t>
  </si>
  <si>
    <t>Поставка аппаратных USB ключей для ЭЦП</t>
  </si>
  <si>
    <t>Поставка сканеров штрих кодов</t>
  </si>
  <si>
    <t>Поставка приводов DVD</t>
  </si>
  <si>
    <t>33.20.6</t>
  </si>
  <si>
    <t>Поставка измерителя мощности NRP2 c датчиком мощности NRP-Z28 с USВ  адаптером NRP-Z4 (1,8м)</t>
  </si>
  <si>
    <t>В соответствии с техническим заданием</t>
  </si>
  <si>
    <t>Поставка стандарта частоты FS725</t>
  </si>
  <si>
    <t>Поставка измерителя модуляции 
СК3-49/1</t>
  </si>
  <si>
    <t>33.20.8</t>
  </si>
  <si>
    <t>Поставка набора калибровочных мер НКММ-01-01Р</t>
  </si>
  <si>
    <t>Поставка принтера</t>
  </si>
  <si>
    <r>
      <t>52.48.13</t>
    </r>
    <r>
      <rPr>
        <sz val="11"/>
        <rFont val="Times New Roman"/>
        <family val="1"/>
      </rPr>
      <t xml:space="preserve"> 51.64.2</t>
    </r>
  </si>
  <si>
    <t>Средства вычислительной техники</t>
  </si>
  <si>
    <t>─ HP Proliant BL460c Gen8 E5-2640/Xeon6C 2.5GHz(15Mb);
─ коммутаторы Ethernet Cisco Catalyst:
WS-C3750X-24T-S - 2 шт.;
WS-C2960C-8TC-L - 5 шт.;
─ сетевой модуль C3KX-NM-1G - 2 шт.;
─ CAB-STACK-50CM - 2 шт.;
─ модуль приёмопередатчика оптического GLC-LH-SM - 4 шт.</t>
  </si>
  <si>
    <t>январь 2014 год</t>
  </si>
  <si>
    <t>Республика Марий Эл, г. Йошкар-Ола</t>
  </si>
  <si>
    <t>ноябрь 2013 год</t>
  </si>
  <si>
    <t xml:space="preserve"> 51.1</t>
  </si>
  <si>
    <t>поставка нефтепродуктов</t>
  </si>
  <si>
    <t>В соответствии ГОСТов на бензин и дизельное топливо</t>
  </si>
  <si>
    <t>литр</t>
  </si>
  <si>
    <t>декабрь 2013 год</t>
  </si>
  <si>
    <t>45.2,       45.3,      45.4</t>
  </si>
  <si>
    <t>В соответствии со строительными нормами и правилами</t>
  </si>
  <si>
    <t>усл. ед</t>
  </si>
  <si>
    <t>Согласно Техничес-кому заданию</t>
  </si>
  <si>
    <t>октябрь 2014 год</t>
  </si>
  <si>
    <t>Системные блоки ПК конфигурации "Тонкий клиент" — 40шт.;
ЖК мониторы - 40шт.;
Сетевой фильтр — 40шт.;
Клавиатура - 40шт.;
Манипулятор "мышь" — 40шт.;
Принтеры Kyocera FS-1370DN — 20шт.</t>
  </si>
  <si>
    <t>февраль 2014 год</t>
  </si>
  <si>
    <r>
      <t xml:space="preserve">51.17,   </t>
    </r>
    <r>
      <rPr>
        <sz val="11"/>
        <rFont val="Times New Roman"/>
        <family val="1"/>
      </rPr>
      <t>52.26</t>
    </r>
  </si>
  <si>
    <t>Поставка сигарет в ассортименте</t>
  </si>
  <si>
    <t>Сигареты с фильтром</t>
  </si>
  <si>
    <t>декабрь
2013 год</t>
  </si>
  <si>
    <t>февраль-март 2014 год</t>
  </si>
  <si>
    <t>С фильтром</t>
  </si>
  <si>
    <t>февраль
2014 год</t>
  </si>
  <si>
    <t>51.65.6, 51.12</t>
  </si>
  <si>
    <t>Поставка шкафа холодильного</t>
  </si>
  <si>
    <t xml:space="preserve">среднетемпературный </t>
  </si>
  <si>
    <t>март
2013 год</t>
  </si>
  <si>
    <t>36.12,  36.14</t>
  </si>
  <si>
    <t xml:space="preserve">Поставка кроватей </t>
  </si>
  <si>
    <t>Односпальная, на металическом коркасе</t>
  </si>
  <si>
    <t>август 
2014 год</t>
  </si>
  <si>
    <t>октябрь -декабрь 2014</t>
  </si>
  <si>
    <t>51.1; 51.21; 51.53; 51.51</t>
  </si>
  <si>
    <t>Бытовое печное топливо</t>
  </si>
  <si>
    <t xml:space="preserve">t˚  вспышки не ниже 45˚,содержание серо-водорода- отсутствие </t>
  </si>
  <si>
    <t>метры кубические</t>
  </si>
  <si>
    <t>сентябрь 2013 год -  май 2014 год</t>
  </si>
  <si>
    <r>
      <t xml:space="preserve">15.51,      </t>
    </r>
    <r>
      <rPr>
        <b/>
        <sz val="11"/>
        <rFont val="Times New Roman"/>
        <family val="1"/>
      </rPr>
      <t>51.33</t>
    </r>
    <r>
      <rPr>
        <sz val="11"/>
        <rFont val="Times New Roman"/>
        <family val="1"/>
      </rPr>
      <t>,      52.27</t>
    </r>
  </si>
  <si>
    <t>15.20.111</t>
  </si>
  <si>
    <t xml:space="preserve">Поставка молока пастеризованного жирностью 2,5% </t>
  </si>
  <si>
    <t>Вкус и запах характерный для молока с легким привкусом кипячения. Допускается легкий привкус. Внешний вид и консистенция: однородная непрозрачная жидкость, нетягучая, белого цвета. Массовая доля жира – 2,5%, массовая доля белка – 2,8%.</t>
  </si>
  <si>
    <r>
      <t>51.61,</t>
    </r>
    <r>
      <rPr>
        <sz val="11"/>
        <rFont val="Times New Roman"/>
        <family val="1"/>
      </rPr>
      <t xml:space="preserve"> 29.51, 51.65, 51.7</t>
    </r>
  </si>
  <si>
    <t>Смесители литейные чашечные катковые (бегуны) периодического действия, модель S1120E</t>
  </si>
  <si>
    <t xml:space="preserve">В соответствии с техническим заданием </t>
  </si>
  <si>
    <t>февраль - март
 2014 год</t>
  </si>
  <si>
    <r>
      <t>51.61,</t>
    </r>
    <r>
      <rPr>
        <sz val="11"/>
        <rFont val="Times New Roman"/>
        <family val="1"/>
      </rPr>
      <t xml:space="preserve"> 51.65</t>
    </r>
  </si>
  <si>
    <t>Комплект оборудования, состоящий из: шлифовального станка по дереву CB 800/1, Чехия; ленточнопильного станка по дереву  Star 500 , Италия</t>
  </si>
  <si>
    <t>─ Системные блоки ПК конфигурации "Инженерный ПК" - 20шт.;
─ Системные блоки ПК конфигурации "Офисный ПК" - 15шт.;
─ Системные блоки ПК конфигурации "Тонкий клиент" - 30шт.;
─ ЖК мониторы - 70шт.;
─ сетевой фильтр - 70шт.;
─ клавиатура - 70шт.;
─ манипулятор "мышь" - 70шт.;
─ принтеры Kyocera FS-1370DN - 10шт.</t>
  </si>
  <si>
    <t>51.53.24</t>
  </si>
  <si>
    <t>2695200,                            2695220</t>
  </si>
  <si>
    <t>Поставка стройматериала</t>
  </si>
  <si>
    <t>невозможно определить количество (объем)</t>
  </si>
  <si>
    <t>запрос котировок цен</t>
  </si>
  <si>
    <t>2693101,  141311</t>
  </si>
  <si>
    <t>песок; кирпич керам.и т.д согласно ТЗ</t>
  </si>
  <si>
    <t>смеси и т.д соглас-но ТЗ</t>
  </si>
  <si>
    <t>4540236, 4530473</t>
  </si>
  <si>
    <t>клей плиточный и т.д согласно ТЗ</t>
  </si>
  <si>
    <t>45.33</t>
  </si>
  <si>
    <t>СНиП 3.05.01-85</t>
  </si>
  <si>
    <t>51.53.2 51.53.24</t>
  </si>
  <si>
    <t>2320621</t>
  </si>
  <si>
    <t>Поставка гидроизоляционной системы ТЕХНОПРОК (быстросохнущая, эластомерная, жидкая,гидроизоляционная битумная мембрана, бочка 200 кг)</t>
  </si>
  <si>
    <t>согласно ТЗ</t>
  </si>
  <si>
    <t xml:space="preserve"> В соответствии со строительными нормааи и правилами</t>
  </si>
  <si>
    <t>45.4</t>
  </si>
  <si>
    <t>Ремонт помещений корп. 53</t>
  </si>
  <si>
    <t>Замена оконных блоков в корп. 15, корп. 1, корп. 4</t>
  </si>
  <si>
    <t>45.22</t>
  </si>
  <si>
    <t>45.23.1</t>
  </si>
  <si>
    <t>Ремонт дорог и тротуаров на территории завода</t>
  </si>
  <si>
    <t>45.25.3</t>
  </si>
  <si>
    <t>Ремонт отмостки у корп. 20</t>
  </si>
  <si>
    <t>Ремонт санузлов в производственной части корп. 4</t>
  </si>
  <si>
    <t>29.40.9</t>
  </si>
  <si>
    <t>40.10.3</t>
  </si>
  <si>
    <t>Поставка электроэнергии</t>
  </si>
  <si>
    <t>ГОСТ 13109-97</t>
  </si>
  <si>
    <t>кВт. ч</t>
  </si>
  <si>
    <t>январь-декабрь 2015 год</t>
  </si>
  <si>
    <t>нет</t>
  </si>
  <si>
    <t>41.00.1</t>
  </si>
  <si>
    <t>4110100, 4110300</t>
  </si>
  <si>
    <t>Поставка воды питьевой, воды сточной очищенной</t>
  </si>
  <si>
    <t>СанПиН 2.1.4.1074-01</t>
  </si>
  <si>
    <t>м³</t>
  </si>
  <si>
    <t>январь-декабрь
2014 год</t>
  </si>
  <si>
    <t>сентябрь 2013 год</t>
  </si>
  <si>
    <t>март 2014 год</t>
  </si>
  <si>
    <t>октябрь 2013 год -  декабрь 2014 год</t>
  </si>
  <si>
    <t>май-июнь 2013 год</t>
  </si>
  <si>
    <t>июнь 2014 год</t>
  </si>
  <si>
    <r>
      <t xml:space="preserve">52.48.13; </t>
    </r>
    <r>
      <rPr>
        <sz val="11"/>
        <rFont val="Times New Roman"/>
        <family val="1"/>
      </rPr>
      <t xml:space="preserve"> 51.64.2</t>
    </r>
  </si>
  <si>
    <t>Ремонт кровли и ремонт фасада в корп. 21</t>
  </si>
  <si>
    <t>Ремонт систем  вентиляции в корп.: 3,6,11,15,18,20</t>
  </si>
  <si>
    <t>Ремонт кровли корп. 33</t>
  </si>
  <si>
    <t>Проектные работы, поставка и монтаж климатической камеры холода и жары в корп. 11</t>
  </si>
  <si>
    <t>закупка у единствен-ного поставщика</t>
  </si>
  <si>
    <t>февраль-сентябрь 2014 год</t>
  </si>
  <si>
    <t>февраль-декабрь
2014 год</t>
  </si>
  <si>
    <t>февраль-декабрь 2014 год</t>
  </si>
  <si>
    <t xml:space="preserve">бетон м200, м150, м100; раствор м200, м150, м100   </t>
  </si>
  <si>
    <t>Работы по КР и модернизации координатно-расточных станков мод.: 2У430 (3шт.); 2Е440А; 2Д450АМФ2; 2А430; 2У430.</t>
  </si>
  <si>
    <t>Работы по КР и модернизации горизонтально-расточного станка 2А656Ф11</t>
  </si>
  <si>
    <t>Работы по КР и модернизации горизонтально-расточного станка мод. 2620В</t>
  </si>
  <si>
    <t>Работы по КР и модернизации токарно-винторезных станков мод.: 1И611П (2шт.); 1ИС611В</t>
  </si>
  <si>
    <t>Работы по модернизации машины литья мод. CLPO160/25</t>
  </si>
  <si>
    <t>Работы по модернизации климатической камеры мод. 3524/58; камер холода мод. NZ-280/75 и NZ-280/75(ОИ 25); термобаровлагокамеры мод. KTBV-8000/2; термокамеры мод. TV-100; камеры тепла и влаги мод. КТВ-3</t>
  </si>
  <si>
    <r>
      <t>51.65,</t>
    </r>
    <r>
      <rPr>
        <sz val="11"/>
        <rFont val="Times New Roman"/>
        <family val="1"/>
      </rPr>
      <t xml:space="preserve"> 29.56, 51.7</t>
    </r>
  </si>
  <si>
    <t>Камеры тепла и холода  МС-811Т, производства фирмы-изготовителя Espec (TABAI), Япония</t>
  </si>
  <si>
    <t>Республика 
Марий Эл,
г.Йошкар-Ола</t>
  </si>
  <si>
    <t>февраль 2014 г.</t>
  </si>
  <si>
    <t>август-сентябрь
 2014 год</t>
  </si>
  <si>
    <r>
      <t>51.65</t>
    </r>
    <r>
      <rPr>
        <sz val="11"/>
        <rFont val="Times New Roman"/>
        <family val="1"/>
      </rPr>
      <t>, 51.61, 29.51</t>
    </r>
  </si>
  <si>
    <t xml:space="preserve">Смеситель по приготовлению модельной массы для шприцмашины, для использования на участке литья по выплавляемым моделям. Модельный состав МВС-3А </t>
  </si>
  <si>
    <t>май-июнь
 2014 год</t>
  </si>
  <si>
    <t>51.6</t>
  </si>
  <si>
    <t>2900000     2929000</t>
  </si>
  <si>
    <t>Плавильный бак для расплава модельной массы</t>
  </si>
  <si>
    <t>май-    июнь
 2014 год</t>
  </si>
  <si>
    <r>
      <t>51.65,</t>
    </r>
    <r>
      <rPr>
        <sz val="11"/>
        <rFont val="Times New Roman"/>
        <family val="1"/>
      </rPr>
      <t xml:space="preserve"> 51.61, 29.21.2</t>
    </r>
  </si>
  <si>
    <t xml:space="preserve">Печи тигельные плавильно-раздаточные электрические модели  РТ 210/11 LAC, Чехия </t>
  </si>
  <si>
    <t>июнь-июль         2014 г.</t>
  </si>
  <si>
    <t>Поставка Грузового тягача DAF CF85.460 FTT</t>
  </si>
  <si>
    <t>нагрузка на седло не менее 26 т</t>
  </si>
  <si>
    <t>Республика 
Марий Эл, г.Йошкар-Ола</t>
  </si>
  <si>
    <t>Полуприцеп грузовой 
(шторка-борт)</t>
  </si>
  <si>
    <t>грузоподъемность 20 т</t>
  </si>
  <si>
    <t>1-00</t>
  </si>
  <si>
    <t>2-00</t>
  </si>
  <si>
    <t>3-00</t>
  </si>
  <si>
    <t>4-00</t>
  </si>
  <si>
    <t>5-00</t>
  </si>
  <si>
    <t>6-00</t>
  </si>
  <si>
    <t>7-00</t>
  </si>
  <si>
    <t>8-00</t>
  </si>
  <si>
    <t>9-00</t>
  </si>
  <si>
    <t>10-00</t>
  </si>
  <si>
    <t>11-00</t>
  </si>
  <si>
    <t>12-00</t>
  </si>
  <si>
    <t>13-00</t>
  </si>
  <si>
    <t>14-00</t>
  </si>
  <si>
    <t>15-00</t>
  </si>
  <si>
    <t>16-00</t>
  </si>
  <si>
    <t>17-00</t>
  </si>
  <si>
    <t>18-00</t>
  </si>
  <si>
    <t>19-00</t>
  </si>
  <si>
    <t>20-00</t>
  </si>
  <si>
    <t>21-00</t>
  </si>
  <si>
    <t>22-00</t>
  </si>
  <si>
    <t>23-00</t>
  </si>
  <si>
    <t>24-00</t>
  </si>
  <si>
    <t>25-00</t>
  </si>
  <si>
    <t>26-00</t>
  </si>
  <si>
    <t>27-00</t>
  </si>
  <si>
    <t>28-00</t>
  </si>
  <si>
    <t>29-00</t>
  </si>
  <si>
    <t>30-00</t>
  </si>
  <si>
    <t>31-00</t>
  </si>
  <si>
    <t>32-00</t>
  </si>
  <si>
    <t>33-00</t>
  </si>
  <si>
    <t>34-00</t>
  </si>
  <si>
    <t>35-00</t>
  </si>
  <si>
    <t>36-00</t>
  </si>
  <si>
    <t>37-00</t>
  </si>
  <si>
    <t>38-00</t>
  </si>
  <si>
    <t>39-00</t>
  </si>
  <si>
    <t>40-00</t>
  </si>
  <si>
    <t>41-00</t>
  </si>
  <si>
    <t>42-00</t>
  </si>
  <si>
    <t>43-00</t>
  </si>
  <si>
    <t>44-00</t>
  </si>
  <si>
    <t>45-00</t>
  </si>
  <si>
    <t>46-00</t>
  </si>
  <si>
    <t>47-00</t>
  </si>
  <si>
    <t>48-00</t>
  </si>
  <si>
    <t>49-00</t>
  </si>
  <si>
    <t>50-00</t>
  </si>
  <si>
    <t>51-00</t>
  </si>
  <si>
    <t>52-00</t>
  </si>
  <si>
    <t>53-00</t>
  </si>
  <si>
    <t>54-00</t>
  </si>
  <si>
    <t>55-00</t>
  </si>
  <si>
    <t>56-00</t>
  </si>
  <si>
    <t>57-00</t>
  </si>
  <si>
    <t>58-00</t>
  </si>
  <si>
    <t>59-00</t>
  </si>
  <si>
    <t>60-00</t>
  </si>
  <si>
    <t>61-00</t>
  </si>
  <si>
    <t>62-00</t>
  </si>
  <si>
    <t>63-00</t>
  </si>
  <si>
    <t>64-00</t>
  </si>
  <si>
    <t>65-00</t>
  </si>
  <si>
    <t>66-00</t>
  </si>
  <si>
    <t>67-00</t>
  </si>
  <si>
    <t>68-00</t>
  </si>
  <si>
    <t>69-00</t>
  </si>
  <si>
    <t>70-00</t>
  </si>
  <si>
    <t>71-00</t>
  </si>
  <si>
    <t>72-00</t>
  </si>
  <si>
    <t>73-00</t>
  </si>
  <si>
    <t>74-00</t>
  </si>
  <si>
    <t>75-00</t>
  </si>
  <si>
    <t>76-00</t>
  </si>
  <si>
    <t>77-00</t>
  </si>
  <si>
    <t>78-00</t>
  </si>
  <si>
    <t>79-00</t>
  </si>
  <si>
    <t>80-00</t>
  </si>
  <si>
    <t>81-00</t>
  </si>
  <si>
    <t>82-00</t>
  </si>
  <si>
    <t>83-00</t>
  </si>
  <si>
    <t>84-00</t>
  </si>
  <si>
    <t>85-00</t>
  </si>
  <si>
    <t>86-00</t>
  </si>
  <si>
    <t>87-00</t>
  </si>
  <si>
    <t>88-00</t>
  </si>
  <si>
    <t>89-00</t>
  </si>
  <si>
    <t>90-00</t>
  </si>
  <si>
    <t>91-00</t>
  </si>
  <si>
    <t>92-00</t>
  </si>
  <si>
    <t>93-00</t>
  </si>
  <si>
    <t>94-00</t>
  </si>
  <si>
    <t>95-00</t>
  </si>
  <si>
    <t>96-00</t>
  </si>
  <si>
    <t>97-00</t>
  </si>
  <si>
    <t>98-00</t>
  </si>
  <si>
    <t>99-00</t>
  </si>
  <si>
    <t>100-00</t>
  </si>
  <si>
    <t>101-00</t>
  </si>
  <si>
    <t>102-00</t>
  </si>
  <si>
    <t>103-00</t>
  </si>
  <si>
    <t>104-00</t>
  </si>
  <si>
    <t>105-00</t>
  </si>
  <si>
    <t>106-00</t>
  </si>
  <si>
    <t>107-00</t>
  </si>
  <si>
    <t>108-00</t>
  </si>
  <si>
    <t>109-00</t>
  </si>
  <si>
    <t>110-00</t>
  </si>
  <si>
    <t>111-00</t>
  </si>
  <si>
    <t>112-00</t>
  </si>
  <si>
    <t>113-00</t>
  </si>
  <si>
    <t>114-00</t>
  </si>
  <si>
    <t>июнь-август 2014 год</t>
  </si>
  <si>
    <t>3410196, 2915405</t>
  </si>
  <si>
    <t>Ремонт помещений (А210, А211) учебного центра в корп. 3, ремонт  служебных помещений в корп.1, ремонт помещений в корп. 21</t>
  </si>
  <si>
    <t>Планируемая дата или период разме-щения извещения о закупке (месяц, год)</t>
  </si>
  <si>
    <t>июль 2013 год</t>
  </si>
  <si>
    <t>Полуприцеп низкорамный 94624Z</t>
  </si>
  <si>
    <t>грузоподъемность 60  т</t>
  </si>
  <si>
    <t>январь - март
2014 год</t>
  </si>
  <si>
    <t>закупка у единственного поставщика</t>
  </si>
  <si>
    <t>115-00</t>
  </si>
  <si>
    <t>Система цифрового копирования</t>
  </si>
  <si>
    <t>Oce TDS750DDS2R1S (Colour)</t>
  </si>
  <si>
    <t>116-00</t>
  </si>
  <si>
    <r>
      <t>"</t>
    </r>
    <r>
      <rPr>
        <u val="single"/>
        <sz val="11"/>
        <rFont val="Times New Roman"/>
        <family val="1"/>
      </rPr>
      <t>26</t>
    </r>
    <r>
      <rPr>
        <sz val="11"/>
        <rFont val="Times New Roman"/>
        <family val="1"/>
      </rPr>
      <t>"</t>
    </r>
    <r>
      <rPr>
        <u val="single"/>
        <sz val="11"/>
        <rFont val="Times New Roman"/>
        <family val="1"/>
      </rPr>
      <t xml:space="preserve"> декабря </t>
    </r>
    <r>
      <rPr>
        <sz val="11"/>
        <rFont val="Times New Roman"/>
        <family val="1"/>
      </rPr>
      <t>"</t>
    </r>
    <r>
      <rPr>
        <u val="single"/>
        <sz val="11"/>
        <rFont val="Times New Roman"/>
        <family val="1"/>
      </rPr>
      <t xml:space="preserve"> 2013г.</t>
    </r>
    <r>
      <rPr>
        <sz val="11"/>
        <rFont val="Times New Roman"/>
        <family val="1"/>
      </rPr>
      <t>"</t>
    </r>
  </si>
  <si>
    <t xml:space="preserve">         п/п                   Б. И. Ефремов 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</si>
</sst>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/yyyy"/>
    <numFmt numFmtId="185" formatCode="mmm/yyyy"/>
    <numFmt numFmtId="186" formatCode="0_ ;\-0\ "/>
    <numFmt numFmtId="187" formatCode="#,##0_р_."/>
    <numFmt numFmtId="188" formatCode="[$-FC19]d\ mmmm\ yyyy\ &quot;г.&quot;"/>
    <numFmt numFmtId="189" formatCode="dd/mm/yy;@"/>
    <numFmt numFmtId="190" formatCode="0.0"/>
    <numFmt numFmtId="191" formatCode="#,##0.0"/>
    <numFmt numFmtId="192" formatCode="0.000"/>
    <numFmt numFmtId="193" formatCode="0.0000"/>
    <numFmt numFmtId="194" formatCode="0.00000"/>
    <numFmt numFmtId="195" formatCode="0.000000"/>
    <numFmt numFmtId="196" formatCode="#,##0.00_р_."/>
    <numFmt numFmtId="197" formatCode="#,##0.00_ ;[Red]\-#,##0.00\ "/>
    <numFmt numFmtId="198" formatCode="#,##0_ ;[Red]\-#,##0\ "/>
    <numFmt numFmtId="199" formatCode="#,##0.0_ ;[Red]\-#,##0.0\ "/>
    <numFmt numFmtId="200" formatCode="#,##0.000&quot;р.&quot;;[Red]\-#,##0.000&quot;р.&quot;"/>
    <numFmt numFmtId="201" formatCode="#,##0.0000&quot;р.&quot;;[Red]\-#,##0.0000&quot;р.&quot;"/>
    <numFmt numFmtId="202" formatCode="#,##0.00000&quot;р.&quot;;[Red]\-#,##0.00000&quot;р.&quot;"/>
    <numFmt numFmtId="203" formatCode="#,##0.0&quot;р.&quot;;[Red]\-#,##0.0&quot;р.&quot;"/>
  </numFmts>
  <fonts count="35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0"/>
      <color indexed="63"/>
      <name val="Tahoma"/>
      <family val="2"/>
    </font>
    <font>
      <b/>
      <sz val="10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8"/>
      <name val="Tahoma"/>
      <family val="2"/>
    </font>
    <font>
      <b/>
      <sz val="10"/>
      <color indexed="9"/>
      <name val="Tahoma"/>
      <family val="2"/>
    </font>
    <font>
      <b/>
      <sz val="18"/>
      <color indexed="56"/>
      <name val="Cambria"/>
      <family val="2"/>
    </font>
    <font>
      <sz val="10"/>
      <color indexed="60"/>
      <name val="Tahoma"/>
      <family val="2"/>
    </font>
    <font>
      <sz val="10"/>
      <color indexed="20"/>
      <name val="Tahoma"/>
      <family val="2"/>
    </font>
    <font>
      <i/>
      <sz val="10"/>
      <color indexed="23"/>
      <name val="Tahoma"/>
      <family val="2"/>
    </font>
    <font>
      <sz val="10"/>
      <color indexed="52"/>
      <name val="Tahoma"/>
      <family val="2"/>
    </font>
    <font>
      <sz val="10"/>
      <color indexed="10"/>
      <name val="Tahoma"/>
      <family val="2"/>
    </font>
    <font>
      <sz val="10"/>
      <color indexed="17"/>
      <name val="Tahoma"/>
      <family val="2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1"/>
      <name val="Times New Roman"/>
      <family val="1"/>
    </font>
    <font>
      <sz val="12"/>
      <name val="Arial"/>
      <family val="0"/>
    </font>
    <font>
      <sz val="10"/>
      <name val="Helv"/>
      <family val="0"/>
    </font>
    <font>
      <sz val="9"/>
      <name val="Arial"/>
      <family val="2"/>
    </font>
    <font>
      <sz val="10"/>
      <color indexed="8"/>
      <name val="Times New Roman"/>
      <family val="1"/>
    </font>
    <font>
      <sz val="10"/>
      <color indexed="5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3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0" fillId="0" borderId="0" xfId="0" applyFont="1" applyAlignment="1">
      <alignment/>
    </xf>
    <xf numFmtId="0" fontId="2" fillId="24" borderId="0" xfId="0" applyFont="1" applyFill="1" applyAlignment="1">
      <alignment horizontal="justify"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center" wrapText="1"/>
    </xf>
    <xf numFmtId="0" fontId="3" fillId="24" borderId="0" xfId="0" applyFont="1" applyFill="1" applyAlignment="1">
      <alignment horizontal="center"/>
    </xf>
    <xf numFmtId="0" fontId="2" fillId="0" borderId="0" xfId="0" applyFont="1" applyFill="1" applyAlignment="1">
      <alignment horizontal="justify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27" fillId="0" borderId="10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31" fillId="24" borderId="0" xfId="0" applyFill="1" applyAlignment="1">
      <alignment/>
    </xf>
    <xf numFmtId="0" fontId="31" fillId="0" borderId="0" xfId="0" applyAlignment="1">
      <alignment/>
    </xf>
    <xf numFmtId="0" fontId="31" fillId="0" borderId="0" xfId="0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left" vertical="top" wrapText="1"/>
    </xf>
    <xf numFmtId="0" fontId="31" fillId="0" borderId="0" xfId="0" applyBorder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191" fontId="2" fillId="0" borderId="10" xfId="0" applyNumberFormat="1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6" fillId="0" borderId="11" xfId="42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7" fillId="0" borderId="11" xfId="0" applyFont="1" applyFill="1" applyBorder="1" applyAlignment="1">
      <alignment horizontal="left" wrapText="1"/>
    </xf>
    <xf numFmtId="0" fontId="27" fillId="0" borderId="15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21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zd@marimmz.ru" TargetMode="External" /><Relationship Id="rId2" Type="http://schemas.openxmlformats.org/officeDocument/2006/relationships/hyperlink" Target="http://www.nix.ru/autocatalog/lcd_samsung/21.5_Samsung_S22B350T_LCD_Wide_1920x1080_DSub_HDMI_142297.html" TargetMode="External" /><Relationship Id="rId3" Type="http://schemas.openxmlformats.org/officeDocument/2006/relationships/hyperlink" Target="http://www.nix.ru/autocatalog/intel/CPU_Intel_Core_i34340_BOX_3.6_2core_HD_Graphics_4600_0.5_54_LGA1150_168778.html" TargetMode="External" /><Relationship Id="rId4" Type="http://schemas.openxmlformats.org/officeDocument/2006/relationships/hyperlink" Target="http://www.nix.ru/autocatalog/memory_modules_corsair/Corsair_Vengeance_CMZ8GX3M2X1600C7R_DDRIII_8Gb_4Gb_PC312800_128610.html" TargetMode="External" /><Relationship Id="rId5" Type="http://schemas.openxmlformats.org/officeDocument/2006/relationships/hyperlink" Target="http://www.nix.ru/autocatalog/hdd_western_digital/HDD_Tb_SATA_6Gb_Western_Digital_Caviar_Blue_WD10EZEX_3.5_140294.html" TargetMode="External" /><Relationship Id="rId6" Type="http://schemas.openxmlformats.org/officeDocument/2006/relationships/hyperlink" Target="http://www.nix.ru/autocatalog/motherboards_intel/INTEL_D2500HN_Atom_D2500_NM10_SATA_MiniITX_2DDRIII_SODIMM_133355.html" TargetMode="External" /><Relationship Id="rId7" Type="http://schemas.openxmlformats.org/officeDocument/2006/relationships/hyperlink" Target="http://www.nix.ru/autocatalog/notebook_memory/Original_HYNIX_DDRIII_SODIMM_8Gb_PC312800_NoteBook_148914.html" TargetMode="External" /><Relationship Id="rId8" Type="http://schemas.openxmlformats.org/officeDocument/2006/relationships/hyperlink" Target="http://www.nix.ru/autocatalog/hdd_western_digital/HDD_500_SATA_6Gb_Western_Digital_Caviar_Blue_WD5000AAKX_3.5_108904.html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view="pageBreakPreview" zoomScale="90" zoomScaleSheetLayoutView="90" workbookViewId="0" topLeftCell="A1">
      <selection activeCell="K10" sqref="K10"/>
    </sheetView>
  </sheetViews>
  <sheetFormatPr defaultColWidth="9.140625" defaultRowHeight="12.75"/>
  <cols>
    <col min="1" max="1" width="5.57421875" style="0" customWidth="1"/>
    <col min="2" max="2" width="9.00390625" style="0" customWidth="1"/>
    <col min="3" max="3" width="10.140625" style="0" customWidth="1"/>
    <col min="4" max="4" width="16.28125" style="2" customWidth="1"/>
    <col min="5" max="5" width="20.140625" style="0" customWidth="1"/>
    <col min="6" max="6" width="6.140625" style="1" customWidth="1"/>
    <col min="7" max="7" width="7.7109375" style="1" customWidth="1"/>
    <col min="8" max="8" width="11.7109375" style="1" customWidth="1"/>
    <col min="9" max="9" width="6.421875" style="1" customWidth="1"/>
    <col min="10" max="10" width="14.00390625" style="1" customWidth="1"/>
    <col min="11" max="11" width="12.8515625" style="1" customWidth="1"/>
    <col min="12" max="12" width="9.00390625" style="1" customWidth="1"/>
    <col min="13" max="14" width="10.140625" style="1" customWidth="1"/>
    <col min="15" max="15" width="6.8515625" style="1" customWidth="1"/>
  </cols>
  <sheetData>
    <row r="1" spans="1:15" ht="14.25" customHeight="1">
      <c r="A1" s="4"/>
      <c r="B1" s="5"/>
      <c r="C1" s="5"/>
      <c r="D1" s="6"/>
      <c r="E1" s="5"/>
      <c r="F1" s="7"/>
      <c r="G1" s="7"/>
      <c r="H1" s="7"/>
      <c r="I1" s="7"/>
      <c r="J1" s="7"/>
      <c r="K1" s="7"/>
      <c r="L1" s="94" t="s">
        <v>17</v>
      </c>
      <c r="M1" s="94"/>
      <c r="N1" s="94"/>
      <c r="O1" s="94"/>
    </row>
    <row r="2" spans="1:15" ht="14.25" customHeight="1">
      <c r="A2" s="4"/>
      <c r="B2" s="5"/>
      <c r="C2" s="5"/>
      <c r="D2" s="6"/>
      <c r="E2" s="5"/>
      <c r="F2" s="7"/>
      <c r="G2" s="7"/>
      <c r="H2" s="7"/>
      <c r="I2" s="7"/>
      <c r="J2" s="7"/>
      <c r="K2" s="7"/>
      <c r="L2" s="97" t="s">
        <v>32</v>
      </c>
      <c r="M2" s="97"/>
      <c r="N2" s="97"/>
      <c r="O2" s="97"/>
    </row>
    <row r="3" spans="1:15" ht="35.25" customHeight="1">
      <c r="A3" s="4"/>
      <c r="B3" s="5"/>
      <c r="C3" s="5"/>
      <c r="D3" s="6"/>
      <c r="E3" s="5"/>
      <c r="F3" s="7"/>
      <c r="G3" s="7"/>
      <c r="H3" s="7"/>
      <c r="I3" s="7"/>
      <c r="J3" s="7"/>
      <c r="K3" s="7"/>
      <c r="L3" s="95" t="s">
        <v>452</v>
      </c>
      <c r="M3" s="95"/>
      <c r="N3" s="95"/>
      <c r="O3" s="95"/>
    </row>
    <row r="4" spans="1:15" ht="20.25" customHeight="1">
      <c r="A4" s="4"/>
      <c r="B4" s="5"/>
      <c r="C4" s="5"/>
      <c r="D4" s="6"/>
      <c r="E4" s="5"/>
      <c r="F4" s="7"/>
      <c r="G4" s="7"/>
      <c r="H4" s="7"/>
      <c r="I4" s="7"/>
      <c r="J4" s="7"/>
      <c r="K4" s="7"/>
      <c r="L4" s="94" t="s">
        <v>451</v>
      </c>
      <c r="M4" s="94"/>
      <c r="N4" s="94"/>
      <c r="O4" s="94"/>
    </row>
    <row r="5" spans="1:15" ht="1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7"/>
      <c r="O5" s="7"/>
    </row>
    <row r="6" spans="1:15" ht="15" customHeight="1">
      <c r="A6" s="93" t="s">
        <v>36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</row>
    <row r="7" spans="1:15" ht="15" customHeight="1">
      <c r="A7" s="93" t="s">
        <v>38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</row>
    <row r="8" spans="1:15" ht="15" customHeight="1">
      <c r="A8" s="8"/>
      <c r="B8" s="9"/>
      <c r="C8" s="9"/>
      <c r="D8" s="10"/>
      <c r="E8" s="9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46.5" customHeight="1">
      <c r="A9" s="80" t="s">
        <v>20</v>
      </c>
      <c r="B9" s="81"/>
      <c r="C9" s="81"/>
      <c r="D9" s="82"/>
      <c r="E9" s="83" t="s">
        <v>34</v>
      </c>
      <c r="F9" s="84"/>
      <c r="G9" s="11"/>
      <c r="H9" s="11"/>
      <c r="I9" s="11"/>
      <c r="J9" s="11"/>
      <c r="K9" s="11"/>
      <c r="L9" s="11"/>
      <c r="M9" s="11"/>
      <c r="N9" s="11"/>
      <c r="O9" s="11"/>
    </row>
    <row r="10" spans="1:15" ht="39.75" customHeight="1">
      <c r="A10" s="85" t="s">
        <v>21</v>
      </c>
      <c r="B10" s="86"/>
      <c r="C10" s="86"/>
      <c r="D10" s="87"/>
      <c r="E10" s="90" t="s">
        <v>27</v>
      </c>
      <c r="F10" s="9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5" customHeight="1">
      <c r="A11" s="85" t="s">
        <v>22</v>
      </c>
      <c r="B11" s="86"/>
      <c r="C11" s="86"/>
      <c r="D11" s="87"/>
      <c r="E11" s="92" t="s">
        <v>28</v>
      </c>
      <c r="F11" s="89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5" customHeight="1">
      <c r="A12" s="85" t="s">
        <v>23</v>
      </c>
      <c r="B12" s="86"/>
      <c r="C12" s="86"/>
      <c r="D12" s="87"/>
      <c r="E12" s="88" t="s">
        <v>29</v>
      </c>
      <c r="F12" s="89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5" customHeight="1">
      <c r="A13" s="85" t="s">
        <v>24</v>
      </c>
      <c r="B13" s="86"/>
      <c r="C13" s="86"/>
      <c r="D13" s="87"/>
      <c r="E13" s="92">
        <v>1200001885</v>
      </c>
      <c r="F13" s="89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5.75" customHeight="1">
      <c r="A14" s="85" t="s">
        <v>25</v>
      </c>
      <c r="B14" s="86"/>
      <c r="C14" s="86"/>
      <c r="D14" s="87"/>
      <c r="E14" s="92">
        <v>121550001</v>
      </c>
      <c r="F14" s="89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5.75" customHeight="1">
      <c r="A15" s="85" t="s">
        <v>26</v>
      </c>
      <c r="B15" s="86"/>
      <c r="C15" s="86"/>
      <c r="D15" s="87"/>
      <c r="E15" s="92">
        <v>88401000000</v>
      </c>
      <c r="F15" s="89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5" customHeight="1">
      <c r="A16" s="8"/>
      <c r="B16" s="9"/>
      <c r="C16" s="9"/>
      <c r="D16" s="10"/>
      <c r="E16" s="9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2.75" customHeight="1">
      <c r="A17" s="79" t="s">
        <v>0</v>
      </c>
      <c r="B17" s="79" t="s">
        <v>1</v>
      </c>
      <c r="C17" s="79" t="s">
        <v>2</v>
      </c>
      <c r="D17" s="79" t="s">
        <v>3</v>
      </c>
      <c r="E17" s="79"/>
      <c r="F17" s="79"/>
      <c r="G17" s="79"/>
      <c r="H17" s="79"/>
      <c r="I17" s="79"/>
      <c r="J17" s="79"/>
      <c r="K17" s="79"/>
      <c r="L17" s="79"/>
      <c r="M17" s="79"/>
      <c r="N17" s="79" t="s">
        <v>13</v>
      </c>
      <c r="O17" s="78" t="s">
        <v>14</v>
      </c>
    </row>
    <row r="18" spans="1:15" ht="49.5" customHeight="1">
      <c r="A18" s="79"/>
      <c r="B18" s="79"/>
      <c r="C18" s="79"/>
      <c r="D18" s="79" t="s">
        <v>4</v>
      </c>
      <c r="E18" s="79" t="s">
        <v>5</v>
      </c>
      <c r="F18" s="79" t="s">
        <v>6</v>
      </c>
      <c r="G18" s="79"/>
      <c r="H18" s="79" t="s">
        <v>7</v>
      </c>
      <c r="I18" s="79" t="s">
        <v>8</v>
      </c>
      <c r="J18" s="79"/>
      <c r="K18" s="79" t="s">
        <v>31</v>
      </c>
      <c r="L18" s="79" t="s">
        <v>9</v>
      </c>
      <c r="M18" s="79"/>
      <c r="N18" s="79"/>
      <c r="O18" s="78"/>
    </row>
    <row r="19" spans="1:15" ht="116.25" customHeight="1">
      <c r="A19" s="79"/>
      <c r="B19" s="79"/>
      <c r="C19" s="79"/>
      <c r="D19" s="79"/>
      <c r="E19" s="79"/>
      <c r="F19" s="12" t="s">
        <v>10</v>
      </c>
      <c r="G19" s="12" t="s">
        <v>16</v>
      </c>
      <c r="H19" s="79"/>
      <c r="I19" s="16" t="s">
        <v>11</v>
      </c>
      <c r="J19" s="12" t="s">
        <v>18</v>
      </c>
      <c r="K19" s="79"/>
      <c r="L19" s="12" t="s">
        <v>441</v>
      </c>
      <c r="M19" s="12" t="s">
        <v>12</v>
      </c>
      <c r="N19" s="79"/>
      <c r="O19" s="13" t="s">
        <v>15</v>
      </c>
    </row>
    <row r="20" spans="1:15" ht="15.75">
      <c r="A20" s="14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>
        <v>8</v>
      </c>
      <c r="I20" s="14">
        <v>9</v>
      </c>
      <c r="J20" s="14">
        <v>10</v>
      </c>
      <c r="K20" s="14">
        <v>11</v>
      </c>
      <c r="L20" s="14">
        <v>12</v>
      </c>
      <c r="M20" s="14">
        <v>13</v>
      </c>
      <c r="N20" s="14">
        <v>14</v>
      </c>
      <c r="O20" s="15">
        <v>15</v>
      </c>
    </row>
    <row r="21" spans="1:15" ht="14.25">
      <c r="A21" s="56"/>
      <c r="B21" s="57"/>
      <c r="C21" s="57"/>
      <c r="D21" s="57"/>
      <c r="E21" s="57"/>
      <c r="F21" s="57"/>
      <c r="G21" s="76"/>
      <c r="H21" s="77"/>
      <c r="I21" s="77"/>
      <c r="J21" s="57"/>
      <c r="K21" s="58"/>
      <c r="L21" s="57"/>
      <c r="M21" s="57"/>
      <c r="N21" s="57"/>
      <c r="O21" s="57"/>
    </row>
    <row r="22" spans="1:15" s="21" customFormat="1" ht="60">
      <c r="A22" s="17" t="s">
        <v>324</v>
      </c>
      <c r="B22" s="17" t="s">
        <v>228</v>
      </c>
      <c r="C22" s="17">
        <v>2320241</v>
      </c>
      <c r="D22" s="17" t="s">
        <v>229</v>
      </c>
      <c r="E22" s="17" t="s">
        <v>230</v>
      </c>
      <c r="F22" s="17">
        <v>113</v>
      </c>
      <c r="G22" s="17" t="s">
        <v>231</v>
      </c>
      <c r="H22" s="17">
        <v>800</v>
      </c>
      <c r="I22" s="17">
        <v>88</v>
      </c>
      <c r="J22" s="17" t="s">
        <v>198</v>
      </c>
      <c r="K22" s="23">
        <v>16000000</v>
      </c>
      <c r="L22" s="17" t="s">
        <v>442</v>
      </c>
      <c r="M22" s="17" t="s">
        <v>232</v>
      </c>
      <c r="N22" s="17" t="s">
        <v>33</v>
      </c>
      <c r="O22" s="26" t="s">
        <v>19</v>
      </c>
    </row>
    <row r="23" spans="1:15" s="21" customFormat="1" ht="159" customHeight="1">
      <c r="A23" s="17" t="s">
        <v>325</v>
      </c>
      <c r="B23" s="17" t="s">
        <v>233</v>
      </c>
      <c r="C23" s="17" t="s">
        <v>234</v>
      </c>
      <c r="D23" s="28" t="s">
        <v>235</v>
      </c>
      <c r="E23" s="34" t="s">
        <v>236</v>
      </c>
      <c r="F23" s="17">
        <v>796</v>
      </c>
      <c r="G23" s="17" t="s">
        <v>35</v>
      </c>
      <c r="H23" s="17">
        <v>33150</v>
      </c>
      <c r="I23" s="17">
        <v>88</v>
      </c>
      <c r="J23" s="17" t="s">
        <v>198</v>
      </c>
      <c r="K23" s="23">
        <v>1464100</v>
      </c>
      <c r="L23" s="24" t="s">
        <v>283</v>
      </c>
      <c r="M23" s="17" t="s">
        <v>285</v>
      </c>
      <c r="N23" s="17" t="s">
        <v>33</v>
      </c>
      <c r="O23" s="29" t="s">
        <v>19</v>
      </c>
    </row>
    <row r="24" spans="1:15" s="21" customFormat="1" ht="204">
      <c r="A24" s="17" t="s">
        <v>326</v>
      </c>
      <c r="B24" s="30" t="s">
        <v>194</v>
      </c>
      <c r="C24" s="17">
        <v>3020000</v>
      </c>
      <c r="D24" s="17" t="s">
        <v>195</v>
      </c>
      <c r="E24" s="34" t="s">
        <v>196</v>
      </c>
      <c r="F24" s="35">
        <v>796</v>
      </c>
      <c r="G24" s="17" t="s">
        <v>35</v>
      </c>
      <c r="H24" s="17">
        <v>1</v>
      </c>
      <c r="I24" s="17">
        <v>88</v>
      </c>
      <c r="J24" s="17" t="s">
        <v>198</v>
      </c>
      <c r="K24" s="23">
        <v>895000</v>
      </c>
      <c r="L24" s="31" t="s">
        <v>199</v>
      </c>
      <c r="M24" s="24" t="s">
        <v>197</v>
      </c>
      <c r="N24" s="17" t="s">
        <v>33</v>
      </c>
      <c r="O24" s="26" t="s">
        <v>19</v>
      </c>
    </row>
    <row r="25" spans="1:15" s="21" customFormat="1" ht="216">
      <c r="A25" s="17" t="s">
        <v>327</v>
      </c>
      <c r="B25" s="30" t="s">
        <v>194</v>
      </c>
      <c r="C25" s="17">
        <v>3020000</v>
      </c>
      <c r="D25" s="17" t="s">
        <v>195</v>
      </c>
      <c r="E25" s="34" t="s">
        <v>243</v>
      </c>
      <c r="F25" s="17">
        <v>796</v>
      </c>
      <c r="G25" s="17" t="s">
        <v>35</v>
      </c>
      <c r="H25" s="17">
        <v>1</v>
      </c>
      <c r="I25" s="17">
        <v>88</v>
      </c>
      <c r="J25" s="17" t="s">
        <v>198</v>
      </c>
      <c r="K25" s="23">
        <v>1370000</v>
      </c>
      <c r="L25" s="31" t="s">
        <v>199</v>
      </c>
      <c r="M25" s="24" t="s">
        <v>197</v>
      </c>
      <c r="N25" s="17" t="s">
        <v>33</v>
      </c>
      <c r="O25" s="26" t="s">
        <v>19</v>
      </c>
    </row>
    <row r="26" spans="1:15" s="32" customFormat="1" ht="120">
      <c r="A26" s="17" t="s">
        <v>328</v>
      </c>
      <c r="B26" s="30" t="s">
        <v>237</v>
      </c>
      <c r="C26" s="17">
        <v>2929032</v>
      </c>
      <c r="D26" s="17" t="s">
        <v>238</v>
      </c>
      <c r="E26" s="17" t="s">
        <v>239</v>
      </c>
      <c r="F26" s="17">
        <v>796</v>
      </c>
      <c r="G26" s="17" t="s">
        <v>35</v>
      </c>
      <c r="H26" s="17">
        <v>1</v>
      </c>
      <c r="I26" s="17">
        <v>88</v>
      </c>
      <c r="J26" s="17" t="s">
        <v>198</v>
      </c>
      <c r="K26" s="23">
        <v>1390000</v>
      </c>
      <c r="L26" s="31" t="s">
        <v>199</v>
      </c>
      <c r="M26" s="17" t="s">
        <v>240</v>
      </c>
      <c r="N26" s="17" t="s">
        <v>33</v>
      </c>
      <c r="O26" s="26" t="s">
        <v>19</v>
      </c>
    </row>
    <row r="27" spans="1:15" s="32" customFormat="1" ht="165">
      <c r="A27" s="17" t="s">
        <v>329</v>
      </c>
      <c r="B27" s="30" t="s">
        <v>241</v>
      </c>
      <c r="C27" s="17">
        <v>2922000</v>
      </c>
      <c r="D27" s="17" t="s">
        <v>242</v>
      </c>
      <c r="E27" s="17" t="s">
        <v>239</v>
      </c>
      <c r="F27" s="17">
        <v>796</v>
      </c>
      <c r="G27" s="17" t="s">
        <v>35</v>
      </c>
      <c r="H27" s="17">
        <v>1</v>
      </c>
      <c r="I27" s="17">
        <v>88</v>
      </c>
      <c r="J27" s="17" t="s">
        <v>198</v>
      </c>
      <c r="K27" s="23">
        <v>326800</v>
      </c>
      <c r="L27" s="17" t="s">
        <v>204</v>
      </c>
      <c r="M27" s="17" t="s">
        <v>92</v>
      </c>
      <c r="N27" s="17" t="s">
        <v>33</v>
      </c>
      <c r="O27" s="26" t="s">
        <v>19</v>
      </c>
    </row>
    <row r="28" spans="1:15" s="20" customFormat="1" ht="45">
      <c r="A28" s="17" t="s">
        <v>330</v>
      </c>
      <c r="B28" s="25" t="s">
        <v>212</v>
      </c>
      <c r="C28" s="17">
        <v>1610020</v>
      </c>
      <c r="D28" s="17" t="s">
        <v>213</v>
      </c>
      <c r="E28" s="17" t="s">
        <v>214</v>
      </c>
      <c r="F28" s="17">
        <v>796</v>
      </c>
      <c r="G28" s="17" t="s">
        <v>35</v>
      </c>
      <c r="H28" s="17">
        <v>11800</v>
      </c>
      <c r="I28" s="17">
        <v>88</v>
      </c>
      <c r="J28" s="17" t="s">
        <v>198</v>
      </c>
      <c r="K28" s="23">
        <v>489000</v>
      </c>
      <c r="L28" s="17" t="s">
        <v>215</v>
      </c>
      <c r="M28" s="17" t="s">
        <v>216</v>
      </c>
      <c r="N28" s="17" t="s">
        <v>33</v>
      </c>
      <c r="O28" s="26" t="s">
        <v>19</v>
      </c>
    </row>
    <row r="29" spans="1:15" s="21" customFormat="1" ht="45">
      <c r="A29" s="17" t="s">
        <v>331</v>
      </c>
      <c r="B29" s="30" t="s">
        <v>200</v>
      </c>
      <c r="C29" s="17">
        <v>5050000</v>
      </c>
      <c r="D29" s="17" t="s">
        <v>201</v>
      </c>
      <c r="E29" s="55" t="s">
        <v>202</v>
      </c>
      <c r="F29" s="17">
        <v>112</v>
      </c>
      <c r="G29" s="17" t="s">
        <v>203</v>
      </c>
      <c r="H29" s="17">
        <v>250000</v>
      </c>
      <c r="I29" s="17">
        <v>88</v>
      </c>
      <c r="J29" s="17" t="s">
        <v>198</v>
      </c>
      <c r="K29" s="23">
        <v>19690000</v>
      </c>
      <c r="L29" s="24" t="s">
        <v>204</v>
      </c>
      <c r="M29" s="17" t="s">
        <v>197</v>
      </c>
      <c r="N29" s="17" t="s">
        <v>33</v>
      </c>
      <c r="O29" s="26" t="s">
        <v>19</v>
      </c>
    </row>
    <row r="30" spans="1:15" s="21" customFormat="1" ht="60">
      <c r="A30" s="17" t="s">
        <v>332</v>
      </c>
      <c r="B30" s="17" t="s">
        <v>205</v>
      </c>
      <c r="C30" s="17">
        <v>4500000</v>
      </c>
      <c r="D30" s="17" t="s">
        <v>289</v>
      </c>
      <c r="E30" s="55" t="s">
        <v>206</v>
      </c>
      <c r="F30" s="17">
        <v>876</v>
      </c>
      <c r="G30" s="17" t="s">
        <v>207</v>
      </c>
      <c r="H30" s="17" t="s">
        <v>208</v>
      </c>
      <c r="I30" s="17">
        <v>88</v>
      </c>
      <c r="J30" s="17" t="s">
        <v>198</v>
      </c>
      <c r="K30" s="23">
        <v>39233190</v>
      </c>
      <c r="L30" s="24" t="s">
        <v>204</v>
      </c>
      <c r="M30" s="17" t="s">
        <v>209</v>
      </c>
      <c r="N30" s="17" t="s">
        <v>57</v>
      </c>
      <c r="O30" s="26" t="s">
        <v>19</v>
      </c>
    </row>
    <row r="31" spans="1:15" s="21" customFormat="1" ht="240">
      <c r="A31" s="17" t="s">
        <v>333</v>
      </c>
      <c r="B31" s="30" t="s">
        <v>288</v>
      </c>
      <c r="C31" s="17">
        <v>3020000</v>
      </c>
      <c r="D31" s="17" t="s">
        <v>195</v>
      </c>
      <c r="E31" s="55" t="s">
        <v>210</v>
      </c>
      <c r="F31" s="17">
        <v>796</v>
      </c>
      <c r="G31" s="17" t="s">
        <v>35</v>
      </c>
      <c r="H31" s="36" t="s">
        <v>210</v>
      </c>
      <c r="I31" s="17">
        <v>88</v>
      </c>
      <c r="J31" s="17" t="s">
        <v>198</v>
      </c>
      <c r="K31" s="23">
        <v>915000</v>
      </c>
      <c r="L31" s="24" t="s">
        <v>204</v>
      </c>
      <c r="M31" s="17" t="s">
        <v>211</v>
      </c>
      <c r="N31" s="17" t="s">
        <v>33</v>
      </c>
      <c r="O31" s="26" t="s">
        <v>19</v>
      </c>
    </row>
    <row r="32" spans="1:15" s="21" customFormat="1" ht="61.5" customHeight="1">
      <c r="A32" s="37" t="s">
        <v>334</v>
      </c>
      <c r="B32" s="64" t="s">
        <v>30</v>
      </c>
      <c r="C32" s="64">
        <v>3420020</v>
      </c>
      <c r="D32" s="64" t="s">
        <v>443</v>
      </c>
      <c r="E32" s="64" t="s">
        <v>444</v>
      </c>
      <c r="F32" s="64">
        <v>796</v>
      </c>
      <c r="G32" s="64" t="s">
        <v>35</v>
      </c>
      <c r="H32" s="64">
        <v>1</v>
      </c>
      <c r="I32" s="64">
        <v>88</v>
      </c>
      <c r="J32" s="64" t="s">
        <v>198</v>
      </c>
      <c r="K32" s="70">
        <v>3380000</v>
      </c>
      <c r="L32" s="71" t="s">
        <v>204</v>
      </c>
      <c r="M32" s="64" t="s">
        <v>445</v>
      </c>
      <c r="N32" s="72" t="s">
        <v>446</v>
      </c>
      <c r="O32" s="64" t="s">
        <v>276</v>
      </c>
    </row>
    <row r="33" spans="1:15" ht="14.25">
      <c r="A33" s="56"/>
      <c r="B33" s="57"/>
      <c r="C33" s="57"/>
      <c r="D33" s="57"/>
      <c r="E33" s="57"/>
      <c r="F33" s="57"/>
      <c r="G33" s="76" t="s">
        <v>39</v>
      </c>
      <c r="H33" s="77"/>
      <c r="I33" s="77"/>
      <c r="J33" s="57"/>
      <c r="K33" s="58"/>
      <c r="L33" s="57"/>
      <c r="M33" s="57"/>
      <c r="N33" s="57"/>
      <c r="O33" s="57"/>
    </row>
    <row r="34" spans="1:15" s="21" customFormat="1" ht="63.75">
      <c r="A34" s="37" t="s">
        <v>335</v>
      </c>
      <c r="B34" s="74" t="s">
        <v>194</v>
      </c>
      <c r="C34" s="73">
        <v>3020363</v>
      </c>
      <c r="D34" s="73" t="s">
        <v>448</v>
      </c>
      <c r="E34" s="75" t="s">
        <v>449</v>
      </c>
      <c r="F34" s="64">
        <v>796</v>
      </c>
      <c r="G34" s="64" t="s">
        <v>35</v>
      </c>
      <c r="H34" s="64">
        <v>1</v>
      </c>
      <c r="I34" s="64">
        <v>88</v>
      </c>
      <c r="J34" s="64" t="s">
        <v>198</v>
      </c>
      <c r="K34" s="23">
        <v>1443078</v>
      </c>
      <c r="L34" s="37" t="s">
        <v>197</v>
      </c>
      <c r="M34" s="37" t="s">
        <v>284</v>
      </c>
      <c r="N34" s="72" t="s">
        <v>446</v>
      </c>
      <c r="O34" s="64" t="s">
        <v>276</v>
      </c>
    </row>
    <row r="35" spans="1:15" s="18" customFormat="1" ht="60">
      <c r="A35" s="37" t="s">
        <v>336</v>
      </c>
      <c r="B35" s="37" t="s">
        <v>45</v>
      </c>
      <c r="C35" s="37">
        <v>2912150</v>
      </c>
      <c r="D35" s="37" t="s">
        <v>46</v>
      </c>
      <c r="E35" s="17" t="s">
        <v>188</v>
      </c>
      <c r="F35" s="37">
        <v>796</v>
      </c>
      <c r="G35" s="37" t="s">
        <v>35</v>
      </c>
      <c r="H35" s="37">
        <v>1</v>
      </c>
      <c r="I35" s="17">
        <v>88</v>
      </c>
      <c r="J35" s="17" t="s">
        <v>198</v>
      </c>
      <c r="K35" s="38">
        <v>290000</v>
      </c>
      <c r="L35" s="37" t="s">
        <v>92</v>
      </c>
      <c r="M35" s="37" t="s">
        <v>107</v>
      </c>
      <c r="N35" s="37" t="s">
        <v>33</v>
      </c>
      <c r="O35" s="67" t="s">
        <v>19</v>
      </c>
    </row>
    <row r="36" spans="1:15" s="18" customFormat="1" ht="90">
      <c r="A36" s="37" t="s">
        <v>337</v>
      </c>
      <c r="B36" s="37" t="s">
        <v>47</v>
      </c>
      <c r="C36" s="37">
        <v>2922720</v>
      </c>
      <c r="D36" s="37" t="s">
        <v>98</v>
      </c>
      <c r="E36" s="17" t="s">
        <v>188</v>
      </c>
      <c r="F36" s="37">
        <v>796</v>
      </c>
      <c r="G36" s="37" t="s">
        <v>35</v>
      </c>
      <c r="H36" s="37">
        <v>1</v>
      </c>
      <c r="I36" s="17">
        <v>88</v>
      </c>
      <c r="J36" s="17" t="s">
        <v>198</v>
      </c>
      <c r="K36" s="38">
        <v>300000</v>
      </c>
      <c r="L36" s="37" t="s">
        <v>92</v>
      </c>
      <c r="M36" s="37" t="s">
        <v>94</v>
      </c>
      <c r="N36" s="37" t="s">
        <v>33</v>
      </c>
      <c r="O36" s="67" t="s">
        <v>19</v>
      </c>
    </row>
    <row r="37" spans="1:15" s="18" customFormat="1" ht="90">
      <c r="A37" s="37" t="s">
        <v>338</v>
      </c>
      <c r="B37" s="37" t="s">
        <v>45</v>
      </c>
      <c r="C37" s="37">
        <v>2949140</v>
      </c>
      <c r="D37" s="37" t="s">
        <v>164</v>
      </c>
      <c r="E37" s="17" t="s">
        <v>188</v>
      </c>
      <c r="F37" s="37">
        <v>796</v>
      </c>
      <c r="G37" s="37" t="s">
        <v>35</v>
      </c>
      <c r="H37" s="37">
        <v>10</v>
      </c>
      <c r="I37" s="17">
        <v>88</v>
      </c>
      <c r="J37" s="17" t="s">
        <v>198</v>
      </c>
      <c r="K37" s="38">
        <v>220000</v>
      </c>
      <c r="L37" s="37" t="s">
        <v>92</v>
      </c>
      <c r="M37" s="37" t="s">
        <v>94</v>
      </c>
      <c r="N37" s="37" t="s">
        <v>33</v>
      </c>
      <c r="O37" s="67" t="s">
        <v>19</v>
      </c>
    </row>
    <row r="38" spans="1:15" s="18" customFormat="1" ht="105">
      <c r="A38" s="37" t="s">
        <v>339</v>
      </c>
      <c r="B38" s="37" t="s">
        <v>48</v>
      </c>
      <c r="C38" s="37" t="s">
        <v>49</v>
      </c>
      <c r="D38" s="37" t="s">
        <v>99</v>
      </c>
      <c r="E38" s="17" t="s">
        <v>188</v>
      </c>
      <c r="F38" s="37">
        <v>796</v>
      </c>
      <c r="G38" s="37" t="s">
        <v>35</v>
      </c>
      <c r="H38" s="37">
        <v>2</v>
      </c>
      <c r="I38" s="17">
        <v>88</v>
      </c>
      <c r="J38" s="17" t="s">
        <v>198</v>
      </c>
      <c r="K38" s="38">
        <v>680000</v>
      </c>
      <c r="L38" s="37" t="s">
        <v>92</v>
      </c>
      <c r="M38" s="37" t="s">
        <v>94</v>
      </c>
      <c r="N38" s="37" t="s">
        <v>33</v>
      </c>
      <c r="O38" s="67" t="s">
        <v>19</v>
      </c>
    </row>
    <row r="39" spans="1:15" s="18" customFormat="1" ht="60">
      <c r="A39" s="37" t="s">
        <v>340</v>
      </c>
      <c r="B39" s="37" t="s">
        <v>40</v>
      </c>
      <c r="C39" s="37">
        <v>2915030</v>
      </c>
      <c r="D39" s="37" t="s">
        <v>50</v>
      </c>
      <c r="E39" s="17" t="s">
        <v>188</v>
      </c>
      <c r="F39" s="37">
        <v>796</v>
      </c>
      <c r="G39" s="37" t="s">
        <v>35</v>
      </c>
      <c r="H39" s="37">
        <v>1</v>
      </c>
      <c r="I39" s="17">
        <v>88</v>
      </c>
      <c r="J39" s="17" t="s">
        <v>198</v>
      </c>
      <c r="K39" s="38">
        <v>420000</v>
      </c>
      <c r="L39" s="37" t="s">
        <v>92</v>
      </c>
      <c r="M39" s="37" t="s">
        <v>94</v>
      </c>
      <c r="N39" s="37" t="s">
        <v>33</v>
      </c>
      <c r="O39" s="67" t="s">
        <v>19</v>
      </c>
    </row>
    <row r="40" spans="1:15" s="18" customFormat="1" ht="90">
      <c r="A40" s="37" t="s">
        <v>341</v>
      </c>
      <c r="B40" s="37" t="s">
        <v>48</v>
      </c>
      <c r="C40" s="37">
        <v>2919610</v>
      </c>
      <c r="D40" s="37" t="s">
        <v>51</v>
      </c>
      <c r="E40" s="17" t="s">
        <v>188</v>
      </c>
      <c r="F40" s="37">
        <v>796</v>
      </c>
      <c r="G40" s="37" t="s">
        <v>35</v>
      </c>
      <c r="H40" s="37">
        <v>1</v>
      </c>
      <c r="I40" s="17">
        <v>88</v>
      </c>
      <c r="J40" s="17" t="s">
        <v>198</v>
      </c>
      <c r="K40" s="38">
        <v>650000</v>
      </c>
      <c r="L40" s="37" t="s">
        <v>92</v>
      </c>
      <c r="M40" s="37" t="s">
        <v>94</v>
      </c>
      <c r="N40" s="37" t="s">
        <v>33</v>
      </c>
      <c r="O40" s="67" t="s">
        <v>19</v>
      </c>
    </row>
    <row r="41" spans="1:15" s="18" customFormat="1" ht="105">
      <c r="A41" s="37" t="s">
        <v>342</v>
      </c>
      <c r="B41" s="37" t="s">
        <v>52</v>
      </c>
      <c r="C41" s="37">
        <v>2813100</v>
      </c>
      <c r="D41" s="37" t="s">
        <v>165</v>
      </c>
      <c r="E41" s="17" t="s">
        <v>188</v>
      </c>
      <c r="F41" s="37">
        <v>796</v>
      </c>
      <c r="G41" s="37" t="s">
        <v>35</v>
      </c>
      <c r="H41" s="37">
        <v>1</v>
      </c>
      <c r="I41" s="17">
        <v>88</v>
      </c>
      <c r="J41" s="17" t="s">
        <v>198</v>
      </c>
      <c r="K41" s="38">
        <v>4800000</v>
      </c>
      <c r="L41" s="37" t="s">
        <v>92</v>
      </c>
      <c r="M41" s="37" t="s">
        <v>95</v>
      </c>
      <c r="N41" s="37" t="s">
        <v>53</v>
      </c>
      <c r="O41" s="67" t="s">
        <v>19</v>
      </c>
    </row>
    <row r="42" spans="1:15" s="18" customFormat="1" ht="90">
      <c r="A42" s="17" t="s">
        <v>343</v>
      </c>
      <c r="B42" s="37" t="s">
        <v>52</v>
      </c>
      <c r="C42" s="39" t="s">
        <v>54</v>
      </c>
      <c r="D42" s="37" t="s">
        <v>182</v>
      </c>
      <c r="E42" s="17" t="s">
        <v>188</v>
      </c>
      <c r="F42" s="37">
        <v>796</v>
      </c>
      <c r="G42" s="37" t="s">
        <v>35</v>
      </c>
      <c r="H42" s="37">
        <v>1</v>
      </c>
      <c r="I42" s="17">
        <v>88</v>
      </c>
      <c r="J42" s="17" t="s">
        <v>198</v>
      </c>
      <c r="K42" s="38">
        <v>400000</v>
      </c>
      <c r="L42" s="37" t="s">
        <v>92</v>
      </c>
      <c r="M42" s="37" t="s">
        <v>95</v>
      </c>
      <c r="N42" s="37" t="s">
        <v>33</v>
      </c>
      <c r="O42" s="67" t="s">
        <v>19</v>
      </c>
    </row>
    <row r="43" spans="1:15" s="18" customFormat="1" ht="96.75" customHeight="1">
      <c r="A43" s="64" t="s">
        <v>344</v>
      </c>
      <c r="B43" s="37" t="s">
        <v>55</v>
      </c>
      <c r="C43" s="37" t="s">
        <v>56</v>
      </c>
      <c r="D43" s="37" t="s">
        <v>100</v>
      </c>
      <c r="E43" s="17" t="s">
        <v>188</v>
      </c>
      <c r="F43" s="37">
        <v>796</v>
      </c>
      <c r="G43" s="37" t="s">
        <v>35</v>
      </c>
      <c r="H43" s="37">
        <v>3</v>
      </c>
      <c r="I43" s="17">
        <v>88</v>
      </c>
      <c r="J43" s="17" t="s">
        <v>198</v>
      </c>
      <c r="K43" s="38">
        <v>1800000</v>
      </c>
      <c r="L43" s="37" t="s">
        <v>92</v>
      </c>
      <c r="M43" s="37" t="s">
        <v>96</v>
      </c>
      <c r="N43" s="37" t="s">
        <v>57</v>
      </c>
      <c r="O43" s="67" t="s">
        <v>19</v>
      </c>
    </row>
    <row r="44" spans="1:15" s="18" customFormat="1" ht="105">
      <c r="A44" s="64" t="s">
        <v>345</v>
      </c>
      <c r="B44" s="17" t="s">
        <v>58</v>
      </c>
      <c r="C44" s="17">
        <v>4560204</v>
      </c>
      <c r="D44" s="17" t="s">
        <v>292</v>
      </c>
      <c r="E44" s="17" t="s">
        <v>188</v>
      </c>
      <c r="F44" s="37">
        <v>796</v>
      </c>
      <c r="G44" s="37" t="s">
        <v>35</v>
      </c>
      <c r="H44" s="37">
        <v>1</v>
      </c>
      <c r="I44" s="17">
        <v>88</v>
      </c>
      <c r="J44" s="17" t="s">
        <v>198</v>
      </c>
      <c r="K44" s="23">
        <v>7300000</v>
      </c>
      <c r="L44" s="37" t="s">
        <v>92</v>
      </c>
      <c r="M44" s="17" t="s">
        <v>97</v>
      </c>
      <c r="N44" s="17" t="s">
        <v>57</v>
      </c>
      <c r="O44" s="26" t="s">
        <v>19</v>
      </c>
    </row>
    <row r="45" spans="1:15" s="21" customFormat="1" ht="87" customHeight="1">
      <c r="A45" s="17" t="s">
        <v>346</v>
      </c>
      <c r="B45" s="64" t="s">
        <v>30</v>
      </c>
      <c r="C45" s="64">
        <v>3410216</v>
      </c>
      <c r="D45" s="65" t="s">
        <v>319</v>
      </c>
      <c r="E45" s="64" t="s">
        <v>320</v>
      </c>
      <c r="F45" s="64">
        <v>796</v>
      </c>
      <c r="G45" s="64" t="s">
        <v>35</v>
      </c>
      <c r="H45" s="64">
        <v>1</v>
      </c>
      <c r="I45" s="64">
        <v>88</v>
      </c>
      <c r="J45" s="66" t="s">
        <v>321</v>
      </c>
      <c r="K45" s="38">
        <v>5150000</v>
      </c>
      <c r="L45" s="37" t="s">
        <v>197</v>
      </c>
      <c r="M45" s="37" t="s">
        <v>216</v>
      </c>
      <c r="N45" s="17" t="s">
        <v>293</v>
      </c>
      <c r="O45" s="68" t="s">
        <v>276</v>
      </c>
    </row>
    <row r="46" spans="1:15" s="21" customFormat="1" ht="75.75" customHeight="1">
      <c r="A46" s="17" t="s">
        <v>347</v>
      </c>
      <c r="B46" s="64" t="s">
        <v>30</v>
      </c>
      <c r="C46" s="64">
        <v>3420020</v>
      </c>
      <c r="D46" s="64" t="s">
        <v>322</v>
      </c>
      <c r="E46" s="64" t="s">
        <v>323</v>
      </c>
      <c r="F46" s="64">
        <v>796</v>
      </c>
      <c r="G46" s="64" t="s">
        <v>37</v>
      </c>
      <c r="H46" s="64">
        <v>1</v>
      </c>
      <c r="I46" s="64">
        <v>88</v>
      </c>
      <c r="J46" s="64" t="s">
        <v>321</v>
      </c>
      <c r="K46" s="23">
        <v>1560000</v>
      </c>
      <c r="L46" s="37" t="s">
        <v>197</v>
      </c>
      <c r="M46" s="37" t="s">
        <v>216</v>
      </c>
      <c r="N46" s="17" t="s">
        <v>293</v>
      </c>
      <c r="O46" s="68" t="s">
        <v>276</v>
      </c>
    </row>
    <row r="47" spans="1:15" s="19" customFormat="1" ht="60">
      <c r="A47" s="17" t="s">
        <v>348</v>
      </c>
      <c r="B47" s="17" t="s">
        <v>40</v>
      </c>
      <c r="C47" s="17">
        <v>2915274</v>
      </c>
      <c r="D47" s="17" t="s">
        <v>163</v>
      </c>
      <c r="E47" s="17" t="s">
        <v>41</v>
      </c>
      <c r="F47" s="17">
        <v>796</v>
      </c>
      <c r="G47" s="17" t="s">
        <v>35</v>
      </c>
      <c r="H47" s="17">
        <v>1</v>
      </c>
      <c r="I47" s="17">
        <v>88</v>
      </c>
      <c r="J47" s="17" t="s">
        <v>198</v>
      </c>
      <c r="K47" s="23">
        <v>1800000</v>
      </c>
      <c r="L47" s="17" t="s">
        <v>93</v>
      </c>
      <c r="M47" s="17" t="s">
        <v>101</v>
      </c>
      <c r="N47" s="17" t="s">
        <v>33</v>
      </c>
      <c r="O47" s="26" t="s">
        <v>19</v>
      </c>
    </row>
    <row r="48" spans="1:15" s="19" customFormat="1" ht="60">
      <c r="A48" s="17" t="s">
        <v>349</v>
      </c>
      <c r="B48" s="17" t="s">
        <v>42</v>
      </c>
      <c r="C48" s="17">
        <v>3410405</v>
      </c>
      <c r="D48" s="17" t="s">
        <v>43</v>
      </c>
      <c r="E48" s="17" t="s">
        <v>44</v>
      </c>
      <c r="F48" s="17">
        <v>796</v>
      </c>
      <c r="G48" s="17" t="s">
        <v>35</v>
      </c>
      <c r="H48" s="17">
        <v>1</v>
      </c>
      <c r="I48" s="17">
        <v>88</v>
      </c>
      <c r="J48" s="17" t="s">
        <v>198</v>
      </c>
      <c r="K48" s="23">
        <v>1500000</v>
      </c>
      <c r="L48" s="17" t="s">
        <v>93</v>
      </c>
      <c r="M48" s="17" t="s">
        <v>101</v>
      </c>
      <c r="N48" s="17" t="s">
        <v>33</v>
      </c>
      <c r="O48" s="26" t="s">
        <v>19</v>
      </c>
    </row>
    <row r="49" spans="1:15" s="21" customFormat="1" ht="45">
      <c r="A49" s="17" t="s">
        <v>350</v>
      </c>
      <c r="B49" s="25" t="s">
        <v>212</v>
      </c>
      <c r="C49" s="17">
        <v>1610020</v>
      </c>
      <c r="D49" s="17" t="s">
        <v>213</v>
      </c>
      <c r="E49" s="17" t="s">
        <v>217</v>
      </c>
      <c r="F49" s="17">
        <v>796</v>
      </c>
      <c r="G49" s="17" t="s">
        <v>35</v>
      </c>
      <c r="H49" s="17">
        <v>10000</v>
      </c>
      <c r="I49" s="17">
        <v>88</v>
      </c>
      <c r="J49" s="17" t="s">
        <v>198</v>
      </c>
      <c r="K49" s="23">
        <v>336000</v>
      </c>
      <c r="L49" s="17" t="s">
        <v>218</v>
      </c>
      <c r="M49" s="17" t="s">
        <v>94</v>
      </c>
      <c r="N49" s="17" t="s">
        <v>33</v>
      </c>
      <c r="O49" s="26" t="s">
        <v>19</v>
      </c>
    </row>
    <row r="50" spans="1:15" s="21" customFormat="1" ht="45">
      <c r="A50" s="40" t="s">
        <v>351</v>
      </c>
      <c r="B50" s="25" t="s">
        <v>219</v>
      </c>
      <c r="C50" s="17">
        <v>2919610</v>
      </c>
      <c r="D50" s="17" t="s">
        <v>220</v>
      </c>
      <c r="E50" s="17" t="s">
        <v>221</v>
      </c>
      <c r="F50" s="17">
        <v>796</v>
      </c>
      <c r="G50" s="17" t="s">
        <v>35</v>
      </c>
      <c r="H50" s="17">
        <v>3</v>
      </c>
      <c r="I50" s="17">
        <v>88</v>
      </c>
      <c r="J50" s="17" t="s">
        <v>198</v>
      </c>
      <c r="K50" s="23">
        <v>144645</v>
      </c>
      <c r="L50" s="17" t="s">
        <v>222</v>
      </c>
      <c r="M50" s="17" t="s">
        <v>286</v>
      </c>
      <c r="N50" s="17" t="s">
        <v>33</v>
      </c>
      <c r="O50" s="26" t="s">
        <v>19</v>
      </c>
    </row>
    <row r="51" spans="1:15" s="21" customFormat="1" ht="45">
      <c r="A51" s="40" t="s">
        <v>352</v>
      </c>
      <c r="B51" s="25" t="s">
        <v>223</v>
      </c>
      <c r="C51" s="17">
        <v>3611300</v>
      </c>
      <c r="D51" s="17" t="s">
        <v>224</v>
      </c>
      <c r="E51" s="17" t="s">
        <v>225</v>
      </c>
      <c r="F51" s="17">
        <v>796</v>
      </c>
      <c r="G51" s="17" t="s">
        <v>35</v>
      </c>
      <c r="H51" s="17">
        <v>28</v>
      </c>
      <c r="I51" s="17">
        <v>88</v>
      </c>
      <c r="J51" s="17" t="s">
        <v>198</v>
      </c>
      <c r="K51" s="23">
        <v>154000</v>
      </c>
      <c r="L51" s="17" t="s">
        <v>222</v>
      </c>
      <c r="M51" s="17" t="s">
        <v>286</v>
      </c>
      <c r="N51" s="17" t="s">
        <v>33</v>
      </c>
      <c r="O51" s="26" t="s">
        <v>19</v>
      </c>
    </row>
    <row r="52" spans="1:15" s="18" customFormat="1" ht="60">
      <c r="A52" s="17" t="s">
        <v>353</v>
      </c>
      <c r="B52" s="40" t="s">
        <v>59</v>
      </c>
      <c r="C52" s="40">
        <v>7260000</v>
      </c>
      <c r="D52" s="40" t="s">
        <v>160</v>
      </c>
      <c r="E52" s="41" t="s">
        <v>61</v>
      </c>
      <c r="F52" s="42">
        <v>796</v>
      </c>
      <c r="G52" s="41" t="s">
        <v>35</v>
      </c>
      <c r="H52" s="40">
        <v>1</v>
      </c>
      <c r="I52" s="17">
        <v>88</v>
      </c>
      <c r="J52" s="17" t="s">
        <v>198</v>
      </c>
      <c r="K52" s="41">
        <v>800000</v>
      </c>
      <c r="L52" s="17" t="s">
        <v>105</v>
      </c>
      <c r="M52" s="40" t="s">
        <v>107</v>
      </c>
      <c r="N52" s="17" t="s">
        <v>33</v>
      </c>
      <c r="O52" s="26" t="s">
        <v>19</v>
      </c>
    </row>
    <row r="53" spans="1:26" s="19" customFormat="1" ht="120">
      <c r="A53" s="40" t="s">
        <v>354</v>
      </c>
      <c r="B53" s="43" t="s">
        <v>62</v>
      </c>
      <c r="C53" s="40">
        <v>3020000</v>
      </c>
      <c r="D53" s="40" t="s">
        <v>193</v>
      </c>
      <c r="E53" s="60" t="s">
        <v>64</v>
      </c>
      <c r="F53" s="42">
        <v>796</v>
      </c>
      <c r="G53" s="41" t="s">
        <v>35</v>
      </c>
      <c r="H53" s="40">
        <v>1</v>
      </c>
      <c r="I53" s="17">
        <v>88</v>
      </c>
      <c r="J53" s="17" t="s">
        <v>198</v>
      </c>
      <c r="K53" s="41">
        <v>300000</v>
      </c>
      <c r="L53" s="17" t="s">
        <v>105</v>
      </c>
      <c r="M53" s="40" t="s">
        <v>107</v>
      </c>
      <c r="N53" s="17" t="s">
        <v>33</v>
      </c>
      <c r="O53" s="26" t="s">
        <v>19</v>
      </c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15" s="18" customFormat="1" ht="45">
      <c r="A54" s="17" t="s">
        <v>355</v>
      </c>
      <c r="B54" s="30" t="s">
        <v>70</v>
      </c>
      <c r="C54" s="17">
        <v>3132118</v>
      </c>
      <c r="D54" s="17" t="s">
        <v>71</v>
      </c>
      <c r="E54" s="24" t="s">
        <v>72</v>
      </c>
      <c r="F54" s="17">
        <v>796</v>
      </c>
      <c r="G54" s="17" t="s">
        <v>35</v>
      </c>
      <c r="H54" s="17">
        <v>100</v>
      </c>
      <c r="I54" s="17">
        <v>88</v>
      </c>
      <c r="J54" s="17" t="s">
        <v>198</v>
      </c>
      <c r="K54" s="23">
        <v>350000</v>
      </c>
      <c r="L54" s="17" t="s">
        <v>93</v>
      </c>
      <c r="M54" s="17" t="s">
        <v>101</v>
      </c>
      <c r="N54" s="17" t="s">
        <v>33</v>
      </c>
      <c r="O54" s="26" t="s">
        <v>19</v>
      </c>
    </row>
    <row r="55" spans="1:15" s="18" customFormat="1" ht="75">
      <c r="A55" s="17" t="s">
        <v>356</v>
      </c>
      <c r="B55" s="40" t="s">
        <v>59</v>
      </c>
      <c r="C55" s="40">
        <v>7260000</v>
      </c>
      <c r="D55" s="40" t="s">
        <v>166</v>
      </c>
      <c r="E55" s="41" t="s">
        <v>74</v>
      </c>
      <c r="F55" s="42">
        <v>796</v>
      </c>
      <c r="G55" s="41" t="s">
        <v>35</v>
      </c>
      <c r="H55" s="40">
        <v>1</v>
      </c>
      <c r="I55" s="17">
        <v>88</v>
      </c>
      <c r="J55" s="17" t="s">
        <v>198</v>
      </c>
      <c r="K55" s="41">
        <v>300000</v>
      </c>
      <c r="L55" s="17" t="s">
        <v>93</v>
      </c>
      <c r="M55" s="17" t="s">
        <v>101</v>
      </c>
      <c r="N55" s="17" t="s">
        <v>33</v>
      </c>
      <c r="O55" s="26" t="s">
        <v>19</v>
      </c>
    </row>
    <row r="56" spans="1:15" s="18" customFormat="1" ht="45">
      <c r="A56" s="40" t="s">
        <v>357</v>
      </c>
      <c r="B56" s="30" t="s">
        <v>62</v>
      </c>
      <c r="C56" s="17">
        <v>302000</v>
      </c>
      <c r="D56" s="17" t="s">
        <v>65</v>
      </c>
      <c r="E56" s="24" t="s">
        <v>66</v>
      </c>
      <c r="F56" s="17">
        <v>796</v>
      </c>
      <c r="G56" s="17" t="s">
        <v>35</v>
      </c>
      <c r="H56" s="17">
        <v>20</v>
      </c>
      <c r="I56" s="17">
        <v>88</v>
      </c>
      <c r="J56" s="17" t="s">
        <v>198</v>
      </c>
      <c r="K56" s="23">
        <v>500000</v>
      </c>
      <c r="L56" s="17" t="s">
        <v>67</v>
      </c>
      <c r="M56" s="17" t="s">
        <v>108</v>
      </c>
      <c r="N56" s="17" t="s">
        <v>33</v>
      </c>
      <c r="O56" s="26" t="s">
        <v>19</v>
      </c>
    </row>
    <row r="57" spans="1:15" s="18" customFormat="1" ht="45">
      <c r="A57" s="40" t="s">
        <v>358</v>
      </c>
      <c r="B57" s="30" t="s">
        <v>62</v>
      </c>
      <c r="C57" s="17">
        <v>302000</v>
      </c>
      <c r="D57" s="17" t="s">
        <v>68</v>
      </c>
      <c r="E57" s="24" t="s">
        <v>69</v>
      </c>
      <c r="F57" s="17">
        <v>796</v>
      </c>
      <c r="G57" s="17" t="s">
        <v>35</v>
      </c>
      <c r="H57" s="17">
        <v>20</v>
      </c>
      <c r="I57" s="17">
        <v>88</v>
      </c>
      <c r="J57" s="17" t="s">
        <v>198</v>
      </c>
      <c r="K57" s="23">
        <v>110000</v>
      </c>
      <c r="L57" s="17" t="s">
        <v>67</v>
      </c>
      <c r="M57" s="17" t="s">
        <v>108</v>
      </c>
      <c r="N57" s="17" t="s">
        <v>33</v>
      </c>
      <c r="O57" s="26" t="s">
        <v>19</v>
      </c>
    </row>
    <row r="58" spans="1:15" s="18" customFormat="1" ht="45">
      <c r="A58" s="40" t="s">
        <v>359</v>
      </c>
      <c r="B58" s="43" t="s">
        <v>62</v>
      </c>
      <c r="C58" s="40">
        <v>3020000</v>
      </c>
      <c r="D58" s="40" t="s">
        <v>63</v>
      </c>
      <c r="E58" s="41" t="s">
        <v>73</v>
      </c>
      <c r="F58" s="42">
        <v>796</v>
      </c>
      <c r="G58" s="41" t="s">
        <v>35</v>
      </c>
      <c r="H58" s="40">
        <v>40</v>
      </c>
      <c r="I58" s="17">
        <v>88</v>
      </c>
      <c r="J58" s="17" t="s">
        <v>198</v>
      </c>
      <c r="K58" s="41">
        <v>560000</v>
      </c>
      <c r="L58" s="17" t="s">
        <v>67</v>
      </c>
      <c r="M58" s="17" t="s">
        <v>108</v>
      </c>
      <c r="N58" s="17" t="s">
        <v>33</v>
      </c>
      <c r="O58" s="26" t="s">
        <v>19</v>
      </c>
    </row>
    <row r="59" spans="1:15" s="18" customFormat="1" ht="45">
      <c r="A59" s="17" t="s">
        <v>360</v>
      </c>
      <c r="B59" s="43" t="s">
        <v>62</v>
      </c>
      <c r="C59" s="40">
        <v>3020000</v>
      </c>
      <c r="D59" s="40" t="s">
        <v>75</v>
      </c>
      <c r="E59" s="41" t="s">
        <v>76</v>
      </c>
      <c r="F59" s="42">
        <v>796</v>
      </c>
      <c r="G59" s="41" t="s">
        <v>35</v>
      </c>
      <c r="H59" s="40">
        <v>6</v>
      </c>
      <c r="I59" s="17">
        <v>88</v>
      </c>
      <c r="J59" s="17" t="s">
        <v>198</v>
      </c>
      <c r="K59" s="41">
        <v>250000</v>
      </c>
      <c r="L59" s="17" t="s">
        <v>67</v>
      </c>
      <c r="M59" s="17" t="s">
        <v>108</v>
      </c>
      <c r="N59" s="17" t="s">
        <v>33</v>
      </c>
      <c r="O59" s="26" t="s">
        <v>19</v>
      </c>
    </row>
    <row r="60" spans="1:15" s="18" customFormat="1" ht="75">
      <c r="A60" s="17" t="s">
        <v>361</v>
      </c>
      <c r="B60" s="43" t="s">
        <v>62</v>
      </c>
      <c r="C60" s="40">
        <v>3020000</v>
      </c>
      <c r="D60" s="40" t="s">
        <v>77</v>
      </c>
      <c r="E60" s="40" t="s">
        <v>78</v>
      </c>
      <c r="F60" s="42">
        <v>796</v>
      </c>
      <c r="G60" s="41" t="s">
        <v>35</v>
      </c>
      <c r="H60" s="40">
        <v>1</v>
      </c>
      <c r="I60" s="17">
        <v>88</v>
      </c>
      <c r="J60" s="17" t="s">
        <v>198</v>
      </c>
      <c r="K60" s="41">
        <v>300000</v>
      </c>
      <c r="L60" s="17" t="s">
        <v>67</v>
      </c>
      <c r="M60" s="17" t="s">
        <v>108</v>
      </c>
      <c r="N60" s="17" t="s">
        <v>33</v>
      </c>
      <c r="O60" s="26" t="s">
        <v>19</v>
      </c>
    </row>
    <row r="61" spans="1:15" s="18" customFormat="1" ht="300">
      <c r="A61" s="17" t="s">
        <v>362</v>
      </c>
      <c r="B61" s="17" t="s">
        <v>79</v>
      </c>
      <c r="C61" s="17">
        <v>7423050</v>
      </c>
      <c r="D61" s="17" t="s">
        <v>161</v>
      </c>
      <c r="E61" s="34" t="s">
        <v>81</v>
      </c>
      <c r="F61" s="17">
        <v>904</v>
      </c>
      <c r="G61" s="17" t="s">
        <v>80</v>
      </c>
      <c r="H61" s="17">
        <v>1450</v>
      </c>
      <c r="I61" s="17">
        <v>88</v>
      </c>
      <c r="J61" s="17" t="s">
        <v>198</v>
      </c>
      <c r="K61" s="23">
        <v>2600000</v>
      </c>
      <c r="L61" s="17" t="s">
        <v>92</v>
      </c>
      <c r="M61" s="17" t="s">
        <v>106</v>
      </c>
      <c r="N61" s="17" t="s">
        <v>33</v>
      </c>
      <c r="O61" s="26" t="s">
        <v>19</v>
      </c>
    </row>
    <row r="62" spans="1:15" s="18" customFormat="1" ht="90">
      <c r="A62" s="17" t="s">
        <v>363</v>
      </c>
      <c r="B62" s="17" t="s">
        <v>82</v>
      </c>
      <c r="C62" s="17">
        <v>3020202</v>
      </c>
      <c r="D62" s="17" t="s">
        <v>65</v>
      </c>
      <c r="E62" s="24" t="s">
        <v>83</v>
      </c>
      <c r="F62" s="17">
        <v>796</v>
      </c>
      <c r="G62" s="17" t="s">
        <v>35</v>
      </c>
      <c r="H62" s="17">
        <v>16</v>
      </c>
      <c r="I62" s="17">
        <v>88</v>
      </c>
      <c r="J62" s="17" t="s">
        <v>198</v>
      </c>
      <c r="K62" s="23">
        <f>H62*110000</f>
        <v>1760000</v>
      </c>
      <c r="L62" s="17" t="s">
        <v>105</v>
      </c>
      <c r="M62" s="31" t="s">
        <v>107</v>
      </c>
      <c r="N62" s="37" t="s">
        <v>33</v>
      </c>
      <c r="O62" s="67" t="s">
        <v>19</v>
      </c>
    </row>
    <row r="63" spans="1:15" s="18" customFormat="1" ht="45">
      <c r="A63" s="17" t="s">
        <v>364</v>
      </c>
      <c r="B63" s="17" t="s">
        <v>84</v>
      </c>
      <c r="C63" s="17">
        <v>2101511</v>
      </c>
      <c r="D63" s="37" t="s">
        <v>167</v>
      </c>
      <c r="E63" s="44" t="s">
        <v>85</v>
      </c>
      <c r="F63" s="17">
        <v>778</v>
      </c>
      <c r="G63" s="17" t="s">
        <v>86</v>
      </c>
      <c r="H63" s="37">
        <v>3000</v>
      </c>
      <c r="I63" s="17">
        <v>88</v>
      </c>
      <c r="J63" s="17" t="s">
        <v>198</v>
      </c>
      <c r="K63" s="23">
        <f>H63*150</f>
        <v>450000</v>
      </c>
      <c r="L63" s="17" t="s">
        <v>105</v>
      </c>
      <c r="M63" s="31" t="s">
        <v>107</v>
      </c>
      <c r="N63" s="37" t="s">
        <v>33</v>
      </c>
      <c r="O63" s="67" t="s">
        <v>19</v>
      </c>
    </row>
    <row r="64" spans="1:15" s="18" customFormat="1" ht="45">
      <c r="A64" s="17" t="s">
        <v>365</v>
      </c>
      <c r="B64" s="17" t="s">
        <v>82</v>
      </c>
      <c r="C64" s="17">
        <v>3020365</v>
      </c>
      <c r="D64" s="17" t="s">
        <v>168</v>
      </c>
      <c r="E64" s="44" t="s">
        <v>87</v>
      </c>
      <c r="F64" s="17">
        <v>796</v>
      </c>
      <c r="G64" s="17" t="s">
        <v>35</v>
      </c>
      <c r="H64" s="17">
        <v>160</v>
      </c>
      <c r="I64" s="17">
        <v>88</v>
      </c>
      <c r="J64" s="17" t="s">
        <v>198</v>
      </c>
      <c r="K64" s="23">
        <f>H64*2700</f>
        <v>432000</v>
      </c>
      <c r="L64" s="17" t="s">
        <v>105</v>
      </c>
      <c r="M64" s="31" t="s">
        <v>107</v>
      </c>
      <c r="N64" s="37" t="s">
        <v>33</v>
      </c>
      <c r="O64" s="67" t="s">
        <v>19</v>
      </c>
    </row>
    <row r="65" spans="1:15" s="18" customFormat="1" ht="45">
      <c r="A65" s="17" t="s">
        <v>366</v>
      </c>
      <c r="B65" s="17" t="s">
        <v>82</v>
      </c>
      <c r="C65" s="17">
        <v>3020365</v>
      </c>
      <c r="D65" s="17" t="s">
        <v>168</v>
      </c>
      <c r="E65" s="44" t="s">
        <v>88</v>
      </c>
      <c r="F65" s="17">
        <v>796</v>
      </c>
      <c r="G65" s="17" t="s">
        <v>35</v>
      </c>
      <c r="H65" s="17">
        <v>160</v>
      </c>
      <c r="I65" s="17">
        <v>88</v>
      </c>
      <c r="J65" s="17" t="s">
        <v>198</v>
      </c>
      <c r="K65" s="23">
        <f>H65*3800</f>
        <v>608000</v>
      </c>
      <c r="L65" s="17" t="s">
        <v>105</v>
      </c>
      <c r="M65" s="31" t="s">
        <v>107</v>
      </c>
      <c r="N65" s="37" t="s">
        <v>33</v>
      </c>
      <c r="O65" s="67" t="s">
        <v>19</v>
      </c>
    </row>
    <row r="66" spans="1:15" s="18" customFormat="1" ht="75">
      <c r="A66" s="17" t="s">
        <v>367</v>
      </c>
      <c r="B66" s="17" t="s">
        <v>82</v>
      </c>
      <c r="C66" s="17">
        <v>3020362</v>
      </c>
      <c r="D66" s="17" t="s">
        <v>169</v>
      </c>
      <c r="E66" s="24" t="s">
        <v>89</v>
      </c>
      <c r="F66" s="17">
        <v>796</v>
      </c>
      <c r="G66" s="17" t="s">
        <v>35</v>
      </c>
      <c r="H66" s="17">
        <v>213</v>
      </c>
      <c r="I66" s="17">
        <v>88</v>
      </c>
      <c r="J66" s="17" t="s">
        <v>198</v>
      </c>
      <c r="K66" s="23">
        <f>H66*6500</f>
        <v>1384500</v>
      </c>
      <c r="L66" s="17" t="s">
        <v>105</v>
      </c>
      <c r="M66" s="31" t="s">
        <v>107</v>
      </c>
      <c r="N66" s="37" t="s">
        <v>33</v>
      </c>
      <c r="O66" s="67" t="s">
        <v>19</v>
      </c>
    </row>
    <row r="67" spans="1:15" s="18" customFormat="1" ht="120">
      <c r="A67" s="37" t="s">
        <v>368</v>
      </c>
      <c r="B67" s="17" t="s">
        <v>82</v>
      </c>
      <c r="C67" s="17">
        <v>3020361</v>
      </c>
      <c r="D67" s="45" t="s">
        <v>170</v>
      </c>
      <c r="E67" s="24" t="s">
        <v>90</v>
      </c>
      <c r="F67" s="17">
        <v>796</v>
      </c>
      <c r="G67" s="17" t="s">
        <v>35</v>
      </c>
      <c r="H67" s="17">
        <v>213</v>
      </c>
      <c r="I67" s="17">
        <v>88</v>
      </c>
      <c r="J67" s="17" t="s">
        <v>198</v>
      </c>
      <c r="K67" s="23">
        <f>H67*200</f>
        <v>42600</v>
      </c>
      <c r="L67" s="17" t="s">
        <v>105</v>
      </c>
      <c r="M67" s="31" t="s">
        <v>107</v>
      </c>
      <c r="N67" s="37" t="s">
        <v>33</v>
      </c>
      <c r="O67" s="67" t="s">
        <v>19</v>
      </c>
    </row>
    <row r="68" spans="1:15" s="18" customFormat="1" ht="135">
      <c r="A68" s="37" t="s">
        <v>369</v>
      </c>
      <c r="B68" s="17" t="s">
        <v>82</v>
      </c>
      <c r="C68" s="17">
        <v>3020361</v>
      </c>
      <c r="D68" s="45" t="s">
        <v>171</v>
      </c>
      <c r="E68" s="24" t="s">
        <v>91</v>
      </c>
      <c r="F68" s="17">
        <v>796</v>
      </c>
      <c r="G68" s="17" t="s">
        <v>35</v>
      </c>
      <c r="H68" s="17">
        <v>213</v>
      </c>
      <c r="I68" s="17">
        <v>88</v>
      </c>
      <c r="J68" s="17" t="s">
        <v>198</v>
      </c>
      <c r="K68" s="23">
        <f>H68*200</f>
        <v>42600</v>
      </c>
      <c r="L68" s="17" t="s">
        <v>105</v>
      </c>
      <c r="M68" s="31" t="s">
        <v>107</v>
      </c>
      <c r="N68" s="37" t="s">
        <v>33</v>
      </c>
      <c r="O68" s="67" t="s">
        <v>19</v>
      </c>
    </row>
    <row r="69" spans="1:15" s="21" customFormat="1" ht="51">
      <c r="A69" s="37" t="s">
        <v>370</v>
      </c>
      <c r="B69" s="37" t="s">
        <v>244</v>
      </c>
      <c r="C69" s="37" t="s">
        <v>245</v>
      </c>
      <c r="D69" s="37" t="s">
        <v>246</v>
      </c>
      <c r="E69" s="37" t="s">
        <v>297</v>
      </c>
      <c r="F69" s="37">
        <v>876</v>
      </c>
      <c r="G69" s="17" t="s">
        <v>207</v>
      </c>
      <c r="H69" s="61" t="s">
        <v>247</v>
      </c>
      <c r="I69" s="17">
        <v>88</v>
      </c>
      <c r="J69" s="17" t="s">
        <v>198</v>
      </c>
      <c r="K69" s="38">
        <v>2000000</v>
      </c>
      <c r="L69" s="17" t="s">
        <v>105</v>
      </c>
      <c r="M69" s="37" t="s">
        <v>97</v>
      </c>
      <c r="N69" s="37" t="s">
        <v>248</v>
      </c>
      <c r="O69" s="67" t="s">
        <v>19</v>
      </c>
    </row>
    <row r="70" spans="1:15" s="21" customFormat="1" ht="51">
      <c r="A70" s="37" t="s">
        <v>371</v>
      </c>
      <c r="B70" s="37" t="s">
        <v>244</v>
      </c>
      <c r="C70" s="37" t="s">
        <v>249</v>
      </c>
      <c r="D70" s="37" t="s">
        <v>246</v>
      </c>
      <c r="E70" s="37" t="s">
        <v>250</v>
      </c>
      <c r="F70" s="37">
        <v>876</v>
      </c>
      <c r="G70" s="17" t="s">
        <v>207</v>
      </c>
      <c r="H70" s="61" t="s">
        <v>247</v>
      </c>
      <c r="I70" s="17">
        <v>88</v>
      </c>
      <c r="J70" s="17" t="s">
        <v>198</v>
      </c>
      <c r="K70" s="38">
        <v>1000000</v>
      </c>
      <c r="L70" s="17" t="s">
        <v>105</v>
      </c>
      <c r="M70" s="37" t="s">
        <v>97</v>
      </c>
      <c r="N70" s="37" t="s">
        <v>248</v>
      </c>
      <c r="O70" s="67" t="s">
        <v>19</v>
      </c>
    </row>
    <row r="71" spans="1:15" s="21" customFormat="1" ht="51">
      <c r="A71" s="37" t="s">
        <v>372</v>
      </c>
      <c r="B71" s="37" t="s">
        <v>244</v>
      </c>
      <c r="C71" s="37">
        <v>4540233</v>
      </c>
      <c r="D71" s="37" t="s">
        <v>246</v>
      </c>
      <c r="E71" s="37" t="s">
        <v>251</v>
      </c>
      <c r="F71" s="37">
        <v>876</v>
      </c>
      <c r="G71" s="17" t="s">
        <v>207</v>
      </c>
      <c r="H71" s="61" t="s">
        <v>247</v>
      </c>
      <c r="I71" s="17">
        <v>88</v>
      </c>
      <c r="J71" s="17" t="s">
        <v>198</v>
      </c>
      <c r="K71" s="38">
        <v>5000000</v>
      </c>
      <c r="L71" s="17" t="s">
        <v>105</v>
      </c>
      <c r="M71" s="37" t="s">
        <v>97</v>
      </c>
      <c r="N71" s="37" t="s">
        <v>248</v>
      </c>
      <c r="O71" s="67" t="s">
        <v>19</v>
      </c>
    </row>
    <row r="72" spans="1:16" s="21" customFormat="1" ht="51">
      <c r="A72" s="37" t="s">
        <v>373</v>
      </c>
      <c r="B72" s="37" t="s">
        <v>244</v>
      </c>
      <c r="C72" s="37" t="s">
        <v>252</v>
      </c>
      <c r="D72" s="37" t="s">
        <v>246</v>
      </c>
      <c r="E72" s="37" t="s">
        <v>253</v>
      </c>
      <c r="F72" s="37">
        <v>876</v>
      </c>
      <c r="G72" s="17" t="s">
        <v>207</v>
      </c>
      <c r="H72" s="61" t="s">
        <v>247</v>
      </c>
      <c r="I72" s="17">
        <v>88</v>
      </c>
      <c r="J72" s="17" t="s">
        <v>198</v>
      </c>
      <c r="K72" s="38">
        <v>8000000</v>
      </c>
      <c r="L72" s="17" t="s">
        <v>105</v>
      </c>
      <c r="M72" s="37" t="s">
        <v>97</v>
      </c>
      <c r="N72" s="37" t="s">
        <v>248</v>
      </c>
      <c r="O72" s="67" t="s">
        <v>19</v>
      </c>
      <c r="P72" s="33"/>
    </row>
    <row r="73" spans="1:15" s="21" customFormat="1" ht="60">
      <c r="A73" s="17" t="s">
        <v>374</v>
      </c>
      <c r="B73" s="37" t="s">
        <v>254</v>
      </c>
      <c r="C73" s="37">
        <v>4530011</v>
      </c>
      <c r="D73" s="37" t="s">
        <v>290</v>
      </c>
      <c r="E73" s="37" t="s">
        <v>255</v>
      </c>
      <c r="F73" s="37">
        <v>876</v>
      </c>
      <c r="G73" s="17" t="s">
        <v>207</v>
      </c>
      <c r="H73" s="61" t="s">
        <v>247</v>
      </c>
      <c r="I73" s="17">
        <v>88</v>
      </c>
      <c r="J73" s="17" t="s">
        <v>198</v>
      </c>
      <c r="K73" s="38">
        <v>7180000</v>
      </c>
      <c r="L73" s="17" t="s">
        <v>105</v>
      </c>
      <c r="M73" s="37" t="s">
        <v>296</v>
      </c>
      <c r="N73" s="37" t="s">
        <v>57</v>
      </c>
      <c r="O73" s="67" t="s">
        <v>19</v>
      </c>
    </row>
    <row r="74" spans="1:15" s="21" customFormat="1" ht="127.5">
      <c r="A74" s="17" t="s">
        <v>375</v>
      </c>
      <c r="B74" s="37" t="s">
        <v>256</v>
      </c>
      <c r="C74" s="37" t="s">
        <v>257</v>
      </c>
      <c r="D74" s="61" t="s">
        <v>258</v>
      </c>
      <c r="E74" s="37" t="s">
        <v>259</v>
      </c>
      <c r="F74" s="37">
        <v>796</v>
      </c>
      <c r="G74" s="37" t="s">
        <v>35</v>
      </c>
      <c r="H74" s="37">
        <v>120</v>
      </c>
      <c r="I74" s="17">
        <v>88</v>
      </c>
      <c r="J74" s="17" t="s">
        <v>198</v>
      </c>
      <c r="K74" s="38">
        <v>5364000</v>
      </c>
      <c r="L74" s="17" t="s">
        <v>105</v>
      </c>
      <c r="M74" s="37" t="s">
        <v>294</v>
      </c>
      <c r="N74" s="37" t="s">
        <v>248</v>
      </c>
      <c r="O74" s="67" t="s">
        <v>19</v>
      </c>
    </row>
    <row r="75" spans="1:15" s="21" customFormat="1" ht="60">
      <c r="A75" s="17" t="s">
        <v>376</v>
      </c>
      <c r="B75" s="17" t="s">
        <v>261</v>
      </c>
      <c r="C75" s="17">
        <v>4540020</v>
      </c>
      <c r="D75" s="17" t="s">
        <v>262</v>
      </c>
      <c r="E75" s="17" t="s">
        <v>260</v>
      </c>
      <c r="F75" s="17">
        <v>876</v>
      </c>
      <c r="G75" s="17" t="s">
        <v>207</v>
      </c>
      <c r="H75" s="27" t="s">
        <v>247</v>
      </c>
      <c r="I75" s="17">
        <v>88</v>
      </c>
      <c r="J75" s="17" t="s">
        <v>198</v>
      </c>
      <c r="K75" s="23">
        <v>1200000</v>
      </c>
      <c r="L75" s="17" t="s">
        <v>105</v>
      </c>
      <c r="M75" s="37" t="s">
        <v>294</v>
      </c>
      <c r="N75" s="17" t="s">
        <v>57</v>
      </c>
      <c r="O75" s="26" t="s">
        <v>19</v>
      </c>
    </row>
    <row r="76" spans="1:15" s="21" customFormat="1" ht="60">
      <c r="A76" s="17" t="s">
        <v>377</v>
      </c>
      <c r="B76" s="17" t="s">
        <v>261</v>
      </c>
      <c r="C76" s="17">
        <v>4540020</v>
      </c>
      <c r="D76" s="17" t="s">
        <v>263</v>
      </c>
      <c r="E76" s="17" t="s">
        <v>260</v>
      </c>
      <c r="F76" s="17">
        <v>876</v>
      </c>
      <c r="G76" s="17" t="s">
        <v>207</v>
      </c>
      <c r="H76" s="27" t="s">
        <v>247</v>
      </c>
      <c r="I76" s="17">
        <v>88</v>
      </c>
      <c r="J76" s="17" t="s">
        <v>198</v>
      </c>
      <c r="K76" s="23">
        <v>2800000</v>
      </c>
      <c r="L76" s="17" t="s">
        <v>105</v>
      </c>
      <c r="M76" s="37" t="s">
        <v>294</v>
      </c>
      <c r="N76" s="17" t="s">
        <v>57</v>
      </c>
      <c r="O76" s="26" t="s">
        <v>19</v>
      </c>
    </row>
    <row r="77" spans="1:15" s="21" customFormat="1" ht="60">
      <c r="A77" s="17" t="s">
        <v>378</v>
      </c>
      <c r="B77" s="17" t="s">
        <v>264</v>
      </c>
      <c r="C77" s="17">
        <v>4540010</v>
      </c>
      <c r="D77" s="17" t="s">
        <v>291</v>
      </c>
      <c r="E77" s="17" t="s">
        <v>260</v>
      </c>
      <c r="F77" s="17">
        <v>876</v>
      </c>
      <c r="G77" s="17" t="s">
        <v>207</v>
      </c>
      <c r="H77" s="27" t="s">
        <v>247</v>
      </c>
      <c r="I77" s="17">
        <v>88</v>
      </c>
      <c r="J77" s="17" t="s">
        <v>198</v>
      </c>
      <c r="K77" s="23">
        <v>3500000</v>
      </c>
      <c r="L77" s="17" t="s">
        <v>105</v>
      </c>
      <c r="M77" s="37" t="s">
        <v>294</v>
      </c>
      <c r="N77" s="17" t="s">
        <v>57</v>
      </c>
      <c r="O77" s="26" t="s">
        <v>19</v>
      </c>
    </row>
    <row r="78" spans="1:15" s="21" customFormat="1" ht="60">
      <c r="A78" s="17" t="s">
        <v>379</v>
      </c>
      <c r="B78" s="17" t="s">
        <v>265</v>
      </c>
      <c r="C78" s="17">
        <v>4540040</v>
      </c>
      <c r="D78" s="17" t="s">
        <v>266</v>
      </c>
      <c r="E78" s="17" t="s">
        <v>260</v>
      </c>
      <c r="F78" s="17">
        <v>876</v>
      </c>
      <c r="G78" s="17" t="s">
        <v>207</v>
      </c>
      <c r="H78" s="27" t="s">
        <v>247</v>
      </c>
      <c r="I78" s="17">
        <v>88</v>
      </c>
      <c r="J78" s="17" t="s">
        <v>198</v>
      </c>
      <c r="K78" s="23">
        <v>1000000</v>
      </c>
      <c r="L78" s="17" t="s">
        <v>105</v>
      </c>
      <c r="M78" s="37" t="s">
        <v>294</v>
      </c>
      <c r="N78" s="17" t="s">
        <v>57</v>
      </c>
      <c r="O78" s="26" t="s">
        <v>19</v>
      </c>
    </row>
    <row r="79" spans="1:15" s="21" customFormat="1" ht="60">
      <c r="A79" s="17" t="s">
        <v>380</v>
      </c>
      <c r="B79" s="17" t="s">
        <v>267</v>
      </c>
      <c r="C79" s="17">
        <v>4540040</v>
      </c>
      <c r="D79" s="17" t="s">
        <v>268</v>
      </c>
      <c r="E79" s="17" t="s">
        <v>260</v>
      </c>
      <c r="F79" s="17">
        <v>876</v>
      </c>
      <c r="G79" s="17" t="s">
        <v>207</v>
      </c>
      <c r="H79" s="27" t="s">
        <v>247</v>
      </c>
      <c r="I79" s="17">
        <v>88</v>
      </c>
      <c r="J79" s="17" t="s">
        <v>198</v>
      </c>
      <c r="K79" s="23">
        <v>800000</v>
      </c>
      <c r="L79" s="17" t="s">
        <v>105</v>
      </c>
      <c r="M79" s="37" t="s">
        <v>294</v>
      </c>
      <c r="N79" s="17" t="s">
        <v>57</v>
      </c>
      <c r="O79" s="26" t="s">
        <v>19</v>
      </c>
    </row>
    <row r="80" spans="1:15" s="21" customFormat="1" ht="150">
      <c r="A80" s="37" t="s">
        <v>381</v>
      </c>
      <c r="B80" s="17" t="s">
        <v>261</v>
      </c>
      <c r="C80" s="17">
        <v>4540020</v>
      </c>
      <c r="D80" s="17" t="s">
        <v>440</v>
      </c>
      <c r="E80" s="17" t="s">
        <v>260</v>
      </c>
      <c r="F80" s="17">
        <v>876</v>
      </c>
      <c r="G80" s="17" t="s">
        <v>207</v>
      </c>
      <c r="H80" s="27" t="s">
        <v>247</v>
      </c>
      <c r="I80" s="17">
        <v>88</v>
      </c>
      <c r="J80" s="17" t="s">
        <v>198</v>
      </c>
      <c r="K80" s="23">
        <v>4400000</v>
      </c>
      <c r="L80" s="17" t="s">
        <v>105</v>
      </c>
      <c r="M80" s="17" t="s">
        <v>295</v>
      </c>
      <c r="N80" s="17" t="s">
        <v>57</v>
      </c>
      <c r="O80" s="26" t="s">
        <v>19</v>
      </c>
    </row>
    <row r="81" spans="1:15" s="21" customFormat="1" ht="60">
      <c r="A81" s="37" t="s">
        <v>382</v>
      </c>
      <c r="B81" s="17" t="s">
        <v>261</v>
      </c>
      <c r="C81" s="17">
        <v>4540020</v>
      </c>
      <c r="D81" s="27" t="s">
        <v>269</v>
      </c>
      <c r="E81" s="17" t="s">
        <v>260</v>
      </c>
      <c r="F81" s="17">
        <v>876</v>
      </c>
      <c r="G81" s="17" t="s">
        <v>207</v>
      </c>
      <c r="H81" s="27" t="s">
        <v>247</v>
      </c>
      <c r="I81" s="17">
        <v>88</v>
      </c>
      <c r="J81" s="17" t="s">
        <v>198</v>
      </c>
      <c r="K81" s="23">
        <v>1400000</v>
      </c>
      <c r="L81" s="17" t="s">
        <v>282</v>
      </c>
      <c r="M81" s="17" t="s">
        <v>295</v>
      </c>
      <c r="N81" s="17" t="s">
        <v>57</v>
      </c>
      <c r="O81" s="26" t="s">
        <v>19</v>
      </c>
    </row>
    <row r="82" spans="1:15" s="21" customFormat="1" ht="135">
      <c r="A82" s="37" t="s">
        <v>383</v>
      </c>
      <c r="B82" s="37" t="s">
        <v>270</v>
      </c>
      <c r="C82" s="37">
        <v>2922112</v>
      </c>
      <c r="D82" s="62" t="s">
        <v>298</v>
      </c>
      <c r="E82" s="17" t="s">
        <v>188</v>
      </c>
      <c r="F82" s="37">
        <v>876</v>
      </c>
      <c r="G82" s="17" t="s">
        <v>207</v>
      </c>
      <c r="H82" s="61" t="s">
        <v>247</v>
      </c>
      <c r="I82" s="17">
        <v>88</v>
      </c>
      <c r="J82" s="17" t="s">
        <v>198</v>
      </c>
      <c r="K82" s="38">
        <v>13500000</v>
      </c>
      <c r="L82" s="17" t="s">
        <v>105</v>
      </c>
      <c r="M82" s="37" t="s">
        <v>106</v>
      </c>
      <c r="N82" s="37" t="s">
        <v>57</v>
      </c>
      <c r="O82" s="67" t="s">
        <v>19</v>
      </c>
    </row>
    <row r="83" spans="1:15" s="21" customFormat="1" ht="90">
      <c r="A83" s="37" t="s">
        <v>384</v>
      </c>
      <c r="B83" s="37" t="s">
        <v>270</v>
      </c>
      <c r="C83" s="37">
        <v>2922112</v>
      </c>
      <c r="D83" s="37" t="s">
        <v>299</v>
      </c>
      <c r="E83" s="17" t="s">
        <v>188</v>
      </c>
      <c r="F83" s="37">
        <v>876</v>
      </c>
      <c r="G83" s="17" t="s">
        <v>207</v>
      </c>
      <c r="H83" s="61" t="s">
        <v>247</v>
      </c>
      <c r="I83" s="17">
        <v>88</v>
      </c>
      <c r="J83" s="17" t="s">
        <v>198</v>
      </c>
      <c r="K83" s="38">
        <v>3000000</v>
      </c>
      <c r="L83" s="17" t="s">
        <v>105</v>
      </c>
      <c r="M83" s="37" t="s">
        <v>106</v>
      </c>
      <c r="N83" s="37" t="s">
        <v>57</v>
      </c>
      <c r="O83" s="67" t="s">
        <v>19</v>
      </c>
    </row>
    <row r="84" spans="1:15" s="21" customFormat="1" ht="90">
      <c r="A84" s="37" t="s">
        <v>385</v>
      </c>
      <c r="B84" s="37" t="s">
        <v>270</v>
      </c>
      <c r="C84" s="37">
        <v>2922112</v>
      </c>
      <c r="D84" s="37" t="s">
        <v>300</v>
      </c>
      <c r="E84" s="17" t="s">
        <v>188</v>
      </c>
      <c r="F84" s="37">
        <v>876</v>
      </c>
      <c r="G84" s="17" t="s">
        <v>207</v>
      </c>
      <c r="H84" s="61" t="s">
        <v>247</v>
      </c>
      <c r="I84" s="17">
        <v>88</v>
      </c>
      <c r="J84" s="17" t="s">
        <v>198</v>
      </c>
      <c r="K84" s="38">
        <v>3000000</v>
      </c>
      <c r="L84" s="17" t="s">
        <v>105</v>
      </c>
      <c r="M84" s="37" t="s">
        <v>106</v>
      </c>
      <c r="N84" s="37" t="s">
        <v>57</v>
      </c>
      <c r="O84" s="67" t="s">
        <v>19</v>
      </c>
    </row>
    <row r="85" spans="1:15" s="21" customFormat="1" ht="105">
      <c r="A85" s="37" t="s">
        <v>386</v>
      </c>
      <c r="B85" s="37" t="s">
        <v>270</v>
      </c>
      <c r="C85" s="37">
        <v>2922105</v>
      </c>
      <c r="D85" s="37" t="s">
        <v>301</v>
      </c>
      <c r="E85" s="17" t="s">
        <v>188</v>
      </c>
      <c r="F85" s="37">
        <v>876</v>
      </c>
      <c r="G85" s="17" t="s">
        <v>207</v>
      </c>
      <c r="H85" s="61" t="s">
        <v>247</v>
      </c>
      <c r="I85" s="17">
        <v>88</v>
      </c>
      <c r="J85" s="17" t="s">
        <v>198</v>
      </c>
      <c r="K85" s="38">
        <v>1050000</v>
      </c>
      <c r="L85" s="17" t="s">
        <v>105</v>
      </c>
      <c r="M85" s="37" t="s">
        <v>106</v>
      </c>
      <c r="N85" s="37" t="s">
        <v>57</v>
      </c>
      <c r="O85" s="67" t="s">
        <v>19</v>
      </c>
    </row>
    <row r="86" spans="1:15" s="21" customFormat="1" ht="75">
      <c r="A86" s="17" t="s">
        <v>387</v>
      </c>
      <c r="B86" s="37" t="s">
        <v>270</v>
      </c>
      <c r="C86" s="37">
        <v>2923000</v>
      </c>
      <c r="D86" s="37" t="s">
        <v>302</v>
      </c>
      <c r="E86" s="17" t="s">
        <v>188</v>
      </c>
      <c r="F86" s="37">
        <v>876</v>
      </c>
      <c r="G86" s="17" t="s">
        <v>207</v>
      </c>
      <c r="H86" s="61" t="s">
        <v>247</v>
      </c>
      <c r="I86" s="17">
        <v>88</v>
      </c>
      <c r="J86" s="17" t="s">
        <v>198</v>
      </c>
      <c r="K86" s="38">
        <v>6500000</v>
      </c>
      <c r="L86" s="17" t="s">
        <v>105</v>
      </c>
      <c r="M86" s="37" t="s">
        <v>106</v>
      </c>
      <c r="N86" s="37" t="s">
        <v>57</v>
      </c>
      <c r="O86" s="67" t="s">
        <v>19</v>
      </c>
    </row>
    <row r="87" spans="1:15" s="21" customFormat="1" ht="240">
      <c r="A87" s="17" t="s">
        <v>388</v>
      </c>
      <c r="B87" s="37" t="s">
        <v>270</v>
      </c>
      <c r="C87" s="37">
        <v>2943148</v>
      </c>
      <c r="D87" s="44" t="s">
        <v>303</v>
      </c>
      <c r="E87" s="17" t="s">
        <v>188</v>
      </c>
      <c r="F87" s="37">
        <v>876</v>
      </c>
      <c r="G87" s="17" t="s">
        <v>207</v>
      </c>
      <c r="H87" s="61" t="s">
        <v>247</v>
      </c>
      <c r="I87" s="17">
        <v>88</v>
      </c>
      <c r="J87" s="17" t="s">
        <v>198</v>
      </c>
      <c r="K87" s="38">
        <v>6770000</v>
      </c>
      <c r="L87" s="17" t="s">
        <v>105</v>
      </c>
      <c r="M87" s="37" t="s">
        <v>106</v>
      </c>
      <c r="N87" s="37" t="s">
        <v>57</v>
      </c>
      <c r="O87" s="67" t="s">
        <v>19</v>
      </c>
    </row>
    <row r="88" spans="1:15" s="63" customFormat="1" ht="120">
      <c r="A88" s="17" t="s">
        <v>389</v>
      </c>
      <c r="B88" s="30" t="s">
        <v>304</v>
      </c>
      <c r="C88" s="17">
        <v>3314030</v>
      </c>
      <c r="D88" s="17" t="s">
        <v>305</v>
      </c>
      <c r="E88" s="17" t="s">
        <v>239</v>
      </c>
      <c r="F88" s="17">
        <v>796</v>
      </c>
      <c r="G88" s="17" t="s">
        <v>35</v>
      </c>
      <c r="H88" s="17">
        <v>1</v>
      </c>
      <c r="I88" s="17">
        <v>88</v>
      </c>
      <c r="J88" s="17" t="s">
        <v>306</v>
      </c>
      <c r="K88" s="23">
        <v>962880</v>
      </c>
      <c r="L88" s="31" t="s">
        <v>307</v>
      </c>
      <c r="M88" s="17" t="s">
        <v>308</v>
      </c>
      <c r="N88" s="17" t="s">
        <v>33</v>
      </c>
      <c r="O88" s="26" t="s">
        <v>19</v>
      </c>
    </row>
    <row r="89" spans="1:15" s="63" customFormat="1" ht="195">
      <c r="A89" s="17" t="s">
        <v>390</v>
      </c>
      <c r="B89" s="30" t="s">
        <v>309</v>
      </c>
      <c r="C89" s="17">
        <v>2929032</v>
      </c>
      <c r="D89" s="17" t="s">
        <v>310</v>
      </c>
      <c r="E89" s="17" t="s">
        <v>239</v>
      </c>
      <c r="F89" s="17">
        <v>796</v>
      </c>
      <c r="G89" s="17" t="s">
        <v>35</v>
      </c>
      <c r="H89" s="17">
        <v>1</v>
      </c>
      <c r="I89" s="17">
        <v>88</v>
      </c>
      <c r="J89" s="17" t="s">
        <v>306</v>
      </c>
      <c r="K89" s="23">
        <v>155000</v>
      </c>
      <c r="L89" s="31" t="s">
        <v>307</v>
      </c>
      <c r="M89" s="17" t="s">
        <v>311</v>
      </c>
      <c r="N89" s="17" t="s">
        <v>33</v>
      </c>
      <c r="O89" s="26" t="s">
        <v>19</v>
      </c>
    </row>
    <row r="90" spans="1:15" s="63" customFormat="1" ht="60">
      <c r="A90" s="17" t="s">
        <v>391</v>
      </c>
      <c r="B90" s="30" t="s">
        <v>312</v>
      </c>
      <c r="C90" s="17" t="s">
        <v>313</v>
      </c>
      <c r="D90" s="17" t="s">
        <v>314</v>
      </c>
      <c r="E90" s="17" t="s">
        <v>239</v>
      </c>
      <c r="F90" s="17">
        <v>796</v>
      </c>
      <c r="G90" s="17" t="s">
        <v>35</v>
      </c>
      <c r="H90" s="17">
        <v>1</v>
      </c>
      <c r="I90" s="17">
        <v>88</v>
      </c>
      <c r="J90" s="17" t="s">
        <v>306</v>
      </c>
      <c r="K90" s="23">
        <v>180000</v>
      </c>
      <c r="L90" s="31" t="s">
        <v>307</v>
      </c>
      <c r="M90" s="17" t="s">
        <v>315</v>
      </c>
      <c r="N90" s="17" t="s">
        <v>33</v>
      </c>
      <c r="O90" s="26" t="s">
        <v>19</v>
      </c>
    </row>
    <row r="91" spans="1:15" s="63" customFormat="1" ht="105">
      <c r="A91" s="17" t="s">
        <v>392</v>
      </c>
      <c r="B91" s="30" t="s">
        <v>316</v>
      </c>
      <c r="C91" s="17">
        <v>2914010</v>
      </c>
      <c r="D91" s="17" t="s">
        <v>317</v>
      </c>
      <c r="E91" s="17" t="s">
        <v>239</v>
      </c>
      <c r="F91" s="17">
        <v>796</v>
      </c>
      <c r="G91" s="17" t="s">
        <v>35</v>
      </c>
      <c r="H91" s="17">
        <v>5</v>
      </c>
      <c r="I91" s="17">
        <v>88</v>
      </c>
      <c r="J91" s="17" t="s">
        <v>306</v>
      </c>
      <c r="K91" s="23">
        <v>3154620</v>
      </c>
      <c r="L91" s="31" t="s">
        <v>307</v>
      </c>
      <c r="M91" s="17" t="s">
        <v>318</v>
      </c>
      <c r="N91" s="17" t="s">
        <v>33</v>
      </c>
      <c r="O91" s="26" t="s">
        <v>19</v>
      </c>
    </row>
    <row r="92" spans="1:15" s="21" customFormat="1" ht="120">
      <c r="A92" s="17" t="s">
        <v>393</v>
      </c>
      <c r="B92" s="17" t="s">
        <v>186</v>
      </c>
      <c r="C92" s="17">
        <v>3312511</v>
      </c>
      <c r="D92" s="17" t="s">
        <v>187</v>
      </c>
      <c r="E92" s="17" t="s">
        <v>188</v>
      </c>
      <c r="F92" s="17">
        <v>796</v>
      </c>
      <c r="G92" s="17" t="s">
        <v>35</v>
      </c>
      <c r="H92" s="17">
        <v>1</v>
      </c>
      <c r="I92" s="17">
        <v>88</v>
      </c>
      <c r="J92" s="17" t="s">
        <v>198</v>
      </c>
      <c r="K92" s="23">
        <v>490000</v>
      </c>
      <c r="L92" s="17" t="s">
        <v>284</v>
      </c>
      <c r="M92" s="17" t="s">
        <v>287</v>
      </c>
      <c r="N92" s="27" t="s">
        <v>293</v>
      </c>
      <c r="O92" s="26" t="s">
        <v>276</v>
      </c>
    </row>
    <row r="93" spans="1:15" s="21" customFormat="1" ht="63.75">
      <c r="A93" s="17" t="s">
        <v>394</v>
      </c>
      <c r="B93" s="17" t="s">
        <v>186</v>
      </c>
      <c r="C93" s="17">
        <v>3312521</v>
      </c>
      <c r="D93" s="17" t="s">
        <v>189</v>
      </c>
      <c r="E93" s="17" t="s">
        <v>188</v>
      </c>
      <c r="F93" s="17">
        <v>796</v>
      </c>
      <c r="G93" s="17" t="s">
        <v>35</v>
      </c>
      <c r="H93" s="17">
        <v>1</v>
      </c>
      <c r="I93" s="17">
        <v>88</v>
      </c>
      <c r="J93" s="17" t="s">
        <v>198</v>
      </c>
      <c r="K93" s="23">
        <v>190000</v>
      </c>
      <c r="L93" s="17" t="s">
        <v>284</v>
      </c>
      <c r="M93" s="17" t="s">
        <v>287</v>
      </c>
      <c r="N93" s="27" t="s">
        <v>293</v>
      </c>
      <c r="O93" s="26" t="s">
        <v>276</v>
      </c>
    </row>
    <row r="94" spans="1:15" s="21" customFormat="1" ht="63.75">
      <c r="A94" s="17" t="s">
        <v>395</v>
      </c>
      <c r="B94" s="17" t="s">
        <v>186</v>
      </c>
      <c r="C94" s="17">
        <v>3312532</v>
      </c>
      <c r="D94" s="17" t="s">
        <v>190</v>
      </c>
      <c r="E94" s="17" t="s">
        <v>188</v>
      </c>
      <c r="F94" s="17">
        <v>796</v>
      </c>
      <c r="G94" s="17" t="s">
        <v>35</v>
      </c>
      <c r="H94" s="17">
        <v>1</v>
      </c>
      <c r="I94" s="17">
        <v>88</v>
      </c>
      <c r="J94" s="17" t="s">
        <v>198</v>
      </c>
      <c r="K94" s="23">
        <v>950000</v>
      </c>
      <c r="L94" s="17" t="s">
        <v>284</v>
      </c>
      <c r="M94" s="17" t="s">
        <v>287</v>
      </c>
      <c r="N94" s="27" t="s">
        <v>293</v>
      </c>
      <c r="O94" s="26" t="s">
        <v>276</v>
      </c>
    </row>
    <row r="95" spans="1:15" s="21" customFormat="1" ht="75">
      <c r="A95" s="17" t="s">
        <v>396</v>
      </c>
      <c r="B95" s="17" t="s">
        <v>191</v>
      </c>
      <c r="C95" s="17">
        <v>3312572</v>
      </c>
      <c r="D95" s="17" t="s">
        <v>192</v>
      </c>
      <c r="E95" s="17" t="s">
        <v>188</v>
      </c>
      <c r="F95" s="17">
        <v>796</v>
      </c>
      <c r="G95" s="17" t="s">
        <v>35</v>
      </c>
      <c r="H95" s="17">
        <v>1</v>
      </c>
      <c r="I95" s="17">
        <v>88</v>
      </c>
      <c r="J95" s="17" t="s">
        <v>198</v>
      </c>
      <c r="K95" s="23">
        <v>130000</v>
      </c>
      <c r="L95" s="17" t="s">
        <v>284</v>
      </c>
      <c r="M95" s="17" t="s">
        <v>287</v>
      </c>
      <c r="N95" s="27" t="s">
        <v>293</v>
      </c>
      <c r="O95" s="26" t="s">
        <v>276</v>
      </c>
    </row>
    <row r="96" spans="1:15" ht="14.25">
      <c r="A96" s="56"/>
      <c r="B96" s="57"/>
      <c r="C96" s="57"/>
      <c r="D96" s="57"/>
      <c r="E96" s="57"/>
      <c r="F96" s="57"/>
      <c r="G96" s="76" t="s">
        <v>102</v>
      </c>
      <c r="H96" s="77"/>
      <c r="I96" s="77"/>
      <c r="J96" s="57"/>
      <c r="K96" s="58"/>
      <c r="L96" s="57"/>
      <c r="M96" s="57"/>
      <c r="N96" s="57"/>
      <c r="O96" s="57"/>
    </row>
    <row r="97" spans="1:15" s="3" customFormat="1" ht="45">
      <c r="A97" s="37" t="s">
        <v>397</v>
      </c>
      <c r="B97" s="17" t="s">
        <v>42</v>
      </c>
      <c r="C97" s="17">
        <v>2924343</v>
      </c>
      <c r="D97" s="17" t="s">
        <v>103</v>
      </c>
      <c r="E97" s="17" t="s">
        <v>104</v>
      </c>
      <c r="F97" s="17">
        <v>796</v>
      </c>
      <c r="G97" s="17" t="s">
        <v>35</v>
      </c>
      <c r="H97" s="17">
        <v>1</v>
      </c>
      <c r="I97" s="17">
        <v>88</v>
      </c>
      <c r="J97" s="17" t="s">
        <v>198</v>
      </c>
      <c r="K97" s="23">
        <v>3000000</v>
      </c>
      <c r="L97" s="17" t="s">
        <v>109</v>
      </c>
      <c r="M97" s="17" t="s">
        <v>110</v>
      </c>
      <c r="N97" s="37" t="s">
        <v>33</v>
      </c>
      <c r="O97" s="67" t="s">
        <v>19</v>
      </c>
    </row>
    <row r="98" spans="1:15" s="20" customFormat="1" ht="75">
      <c r="A98" s="37" t="s">
        <v>398</v>
      </c>
      <c r="B98" s="17" t="s">
        <v>30</v>
      </c>
      <c r="C98" s="17" t="s">
        <v>439</v>
      </c>
      <c r="D98" s="17" t="s">
        <v>172</v>
      </c>
      <c r="E98" s="17" t="s">
        <v>180</v>
      </c>
      <c r="F98" s="17">
        <v>796</v>
      </c>
      <c r="G98" s="17" t="s">
        <v>35</v>
      </c>
      <c r="H98" s="17">
        <v>1</v>
      </c>
      <c r="I98" s="17">
        <v>88</v>
      </c>
      <c r="J98" s="17" t="s">
        <v>198</v>
      </c>
      <c r="K98" s="23">
        <v>3000000</v>
      </c>
      <c r="L98" s="17" t="s">
        <v>109</v>
      </c>
      <c r="M98" s="17" t="s">
        <v>110</v>
      </c>
      <c r="N98" s="37" t="s">
        <v>33</v>
      </c>
      <c r="O98" s="67" t="s">
        <v>19</v>
      </c>
    </row>
    <row r="99" spans="1:15" s="21" customFormat="1" ht="60">
      <c r="A99" s="17" t="s">
        <v>399</v>
      </c>
      <c r="B99" s="37" t="s">
        <v>111</v>
      </c>
      <c r="C99" s="37" t="s">
        <v>112</v>
      </c>
      <c r="D99" s="37" t="s">
        <v>113</v>
      </c>
      <c r="E99" s="17" t="s">
        <v>188</v>
      </c>
      <c r="F99" s="37">
        <v>796</v>
      </c>
      <c r="G99" s="37" t="s">
        <v>35</v>
      </c>
      <c r="H99" s="37">
        <v>1</v>
      </c>
      <c r="I99" s="17">
        <v>88</v>
      </c>
      <c r="J99" s="17" t="s">
        <v>198</v>
      </c>
      <c r="K99" s="38">
        <v>2300000</v>
      </c>
      <c r="L99" s="37" t="s">
        <v>109</v>
      </c>
      <c r="M99" s="37" t="s">
        <v>95</v>
      </c>
      <c r="N99" s="37" t="s">
        <v>33</v>
      </c>
      <c r="O99" s="67" t="s">
        <v>19</v>
      </c>
    </row>
    <row r="100" spans="1:15" s="21" customFormat="1" ht="75">
      <c r="A100" s="17" t="s">
        <v>400</v>
      </c>
      <c r="B100" s="37" t="s">
        <v>111</v>
      </c>
      <c r="C100" s="37" t="s">
        <v>114</v>
      </c>
      <c r="D100" s="37" t="s">
        <v>115</v>
      </c>
      <c r="E100" s="17" t="s">
        <v>188</v>
      </c>
      <c r="F100" s="37">
        <v>796</v>
      </c>
      <c r="G100" s="37" t="s">
        <v>35</v>
      </c>
      <c r="H100" s="37">
        <v>1</v>
      </c>
      <c r="I100" s="17">
        <v>88</v>
      </c>
      <c r="J100" s="17" t="s">
        <v>198</v>
      </c>
      <c r="K100" s="38">
        <v>900000</v>
      </c>
      <c r="L100" s="37" t="s">
        <v>109</v>
      </c>
      <c r="M100" s="37" t="s">
        <v>95</v>
      </c>
      <c r="N100" s="37" t="s">
        <v>33</v>
      </c>
      <c r="O100" s="67" t="s">
        <v>19</v>
      </c>
    </row>
    <row r="101" spans="1:15" s="22" customFormat="1" ht="60">
      <c r="A101" s="17" t="s">
        <v>401</v>
      </c>
      <c r="B101" s="43" t="s">
        <v>62</v>
      </c>
      <c r="C101" s="40">
        <v>3020000</v>
      </c>
      <c r="D101" s="46" t="s">
        <v>183</v>
      </c>
      <c r="E101" s="41" t="s">
        <v>116</v>
      </c>
      <c r="F101" s="35">
        <v>796</v>
      </c>
      <c r="G101" s="23" t="s">
        <v>35</v>
      </c>
      <c r="H101" s="17">
        <v>300</v>
      </c>
      <c r="I101" s="17">
        <v>88</v>
      </c>
      <c r="J101" s="17" t="s">
        <v>198</v>
      </c>
      <c r="K101" s="47">
        <v>240000</v>
      </c>
      <c r="L101" s="31" t="s">
        <v>107</v>
      </c>
      <c r="M101" s="35" t="s">
        <v>117</v>
      </c>
      <c r="N101" s="17" t="s">
        <v>33</v>
      </c>
      <c r="O101" s="26" t="s">
        <v>19</v>
      </c>
    </row>
    <row r="102" spans="1:15" s="22" customFormat="1" ht="45">
      <c r="A102" s="17" t="s">
        <v>402</v>
      </c>
      <c r="B102" s="43" t="s">
        <v>62</v>
      </c>
      <c r="C102" s="40">
        <v>3020000</v>
      </c>
      <c r="D102" s="46" t="s">
        <v>118</v>
      </c>
      <c r="E102" s="41" t="s">
        <v>119</v>
      </c>
      <c r="F102" s="35">
        <v>796</v>
      </c>
      <c r="G102" s="23" t="s">
        <v>35</v>
      </c>
      <c r="H102" s="17">
        <v>1</v>
      </c>
      <c r="I102" s="17">
        <v>88</v>
      </c>
      <c r="J102" s="17" t="s">
        <v>198</v>
      </c>
      <c r="K102" s="47">
        <v>5000000</v>
      </c>
      <c r="L102" s="31" t="s">
        <v>126</v>
      </c>
      <c r="M102" s="35" t="s">
        <v>127</v>
      </c>
      <c r="N102" s="17" t="s">
        <v>33</v>
      </c>
      <c r="O102" s="26" t="s">
        <v>19</v>
      </c>
    </row>
    <row r="103" spans="1:15" s="22" customFormat="1" ht="45">
      <c r="A103" s="17" t="s">
        <v>403</v>
      </c>
      <c r="B103" s="17" t="s">
        <v>121</v>
      </c>
      <c r="C103" s="40">
        <v>7260011</v>
      </c>
      <c r="D103" s="17" t="s">
        <v>60</v>
      </c>
      <c r="E103" s="17" t="s">
        <v>122</v>
      </c>
      <c r="F103" s="35">
        <v>796</v>
      </c>
      <c r="G103" s="23" t="s">
        <v>35</v>
      </c>
      <c r="H103" s="46">
        <v>30</v>
      </c>
      <c r="I103" s="17">
        <v>88</v>
      </c>
      <c r="J103" s="17" t="s">
        <v>198</v>
      </c>
      <c r="K103" s="47">
        <v>240000</v>
      </c>
      <c r="L103" s="31" t="s">
        <v>126</v>
      </c>
      <c r="M103" s="35" t="s">
        <v>127</v>
      </c>
      <c r="N103" s="17" t="s">
        <v>33</v>
      </c>
      <c r="O103" s="26" t="s">
        <v>19</v>
      </c>
    </row>
    <row r="104" spans="1:15" s="22" customFormat="1" ht="45">
      <c r="A104" s="17" t="s">
        <v>404</v>
      </c>
      <c r="B104" s="17" t="s">
        <v>121</v>
      </c>
      <c r="C104" s="40">
        <v>7260011</v>
      </c>
      <c r="D104" s="17" t="s">
        <v>60</v>
      </c>
      <c r="E104" s="17" t="s">
        <v>123</v>
      </c>
      <c r="F104" s="35">
        <v>796</v>
      </c>
      <c r="G104" s="23" t="s">
        <v>35</v>
      </c>
      <c r="H104" s="46">
        <v>4</v>
      </c>
      <c r="I104" s="17">
        <v>88</v>
      </c>
      <c r="J104" s="17" t="s">
        <v>198</v>
      </c>
      <c r="K104" s="47">
        <v>130000</v>
      </c>
      <c r="L104" s="17" t="s">
        <v>117</v>
      </c>
      <c r="M104" s="35" t="s">
        <v>120</v>
      </c>
      <c r="N104" s="17" t="s">
        <v>33</v>
      </c>
      <c r="O104" s="26" t="s">
        <v>19</v>
      </c>
    </row>
    <row r="105" spans="1:15" s="22" customFormat="1" ht="45">
      <c r="A105" s="17" t="s">
        <v>405</v>
      </c>
      <c r="B105" s="17" t="s">
        <v>121</v>
      </c>
      <c r="C105" s="40">
        <v>7260011</v>
      </c>
      <c r="D105" s="17" t="s">
        <v>60</v>
      </c>
      <c r="E105" s="17" t="s">
        <v>124</v>
      </c>
      <c r="F105" s="35">
        <v>796</v>
      </c>
      <c r="G105" s="23" t="s">
        <v>35</v>
      </c>
      <c r="H105" s="46">
        <v>100</v>
      </c>
      <c r="I105" s="17">
        <v>88</v>
      </c>
      <c r="J105" s="17" t="s">
        <v>198</v>
      </c>
      <c r="K105" s="47">
        <v>370000</v>
      </c>
      <c r="L105" s="17" t="s">
        <v>108</v>
      </c>
      <c r="M105" s="35" t="s">
        <v>120</v>
      </c>
      <c r="N105" s="17" t="s">
        <v>33</v>
      </c>
      <c r="O105" s="26" t="s">
        <v>19</v>
      </c>
    </row>
    <row r="106" spans="1:15" s="22" customFormat="1" ht="45">
      <c r="A106" s="17" t="s">
        <v>406</v>
      </c>
      <c r="B106" s="17" t="s">
        <v>121</v>
      </c>
      <c r="C106" s="40">
        <v>7260011</v>
      </c>
      <c r="D106" s="17" t="s">
        <v>60</v>
      </c>
      <c r="E106" s="17" t="s">
        <v>125</v>
      </c>
      <c r="F106" s="35">
        <v>796</v>
      </c>
      <c r="G106" s="23" t="s">
        <v>35</v>
      </c>
      <c r="H106" s="46">
        <v>130</v>
      </c>
      <c r="I106" s="17">
        <v>88</v>
      </c>
      <c r="J106" s="17" t="s">
        <v>198</v>
      </c>
      <c r="K106" s="47">
        <v>140000</v>
      </c>
      <c r="L106" s="17" t="s">
        <v>108</v>
      </c>
      <c r="M106" s="35" t="s">
        <v>120</v>
      </c>
      <c r="N106" s="17" t="s">
        <v>33</v>
      </c>
      <c r="O106" s="26" t="s">
        <v>19</v>
      </c>
    </row>
    <row r="107" spans="1:15" s="21" customFormat="1" ht="60">
      <c r="A107" s="17" t="s">
        <v>407</v>
      </c>
      <c r="B107" s="30" t="s">
        <v>62</v>
      </c>
      <c r="C107" s="17">
        <v>302000</v>
      </c>
      <c r="D107" s="17" t="s">
        <v>184</v>
      </c>
      <c r="E107" s="24" t="s">
        <v>162</v>
      </c>
      <c r="F107" s="17">
        <v>796</v>
      </c>
      <c r="G107" s="17" t="s">
        <v>35</v>
      </c>
      <c r="H107" s="17">
        <v>60</v>
      </c>
      <c r="I107" s="17">
        <v>88</v>
      </c>
      <c r="J107" s="17" t="s">
        <v>198</v>
      </c>
      <c r="K107" s="23">
        <v>510000</v>
      </c>
      <c r="L107" s="17" t="s">
        <v>108</v>
      </c>
      <c r="M107" s="17" t="s">
        <v>120</v>
      </c>
      <c r="N107" s="17" t="s">
        <v>33</v>
      </c>
      <c r="O107" s="26" t="s">
        <v>19</v>
      </c>
    </row>
    <row r="108" spans="1:15" s="21" customFormat="1" ht="90">
      <c r="A108" s="17" t="s">
        <v>408</v>
      </c>
      <c r="B108" s="17" t="s">
        <v>82</v>
      </c>
      <c r="C108" s="17">
        <v>3020262</v>
      </c>
      <c r="D108" s="45" t="s">
        <v>173</v>
      </c>
      <c r="E108" s="24" t="s">
        <v>128</v>
      </c>
      <c r="F108" s="17">
        <v>796</v>
      </c>
      <c r="G108" s="17" t="s">
        <v>35</v>
      </c>
      <c r="H108" s="17">
        <v>80</v>
      </c>
      <c r="I108" s="17">
        <v>88</v>
      </c>
      <c r="J108" s="17" t="s">
        <v>198</v>
      </c>
      <c r="K108" s="23">
        <f>H108*6300</f>
        <v>504000</v>
      </c>
      <c r="L108" s="37" t="s">
        <v>109</v>
      </c>
      <c r="M108" s="31" t="s">
        <v>438</v>
      </c>
      <c r="N108" s="17" t="s">
        <v>33</v>
      </c>
      <c r="O108" s="26" t="s">
        <v>19</v>
      </c>
    </row>
    <row r="109" spans="1:15" s="21" customFormat="1" ht="75">
      <c r="A109" s="17" t="s">
        <v>409</v>
      </c>
      <c r="B109" s="17" t="s">
        <v>82</v>
      </c>
      <c r="C109" s="17">
        <v>3020301</v>
      </c>
      <c r="D109" s="45" t="s">
        <v>181</v>
      </c>
      <c r="E109" s="24" t="s">
        <v>129</v>
      </c>
      <c r="F109" s="17">
        <v>796</v>
      </c>
      <c r="G109" s="17" t="s">
        <v>35</v>
      </c>
      <c r="H109" s="17">
        <v>80</v>
      </c>
      <c r="I109" s="17">
        <v>88</v>
      </c>
      <c r="J109" s="17" t="s">
        <v>198</v>
      </c>
      <c r="K109" s="23">
        <f>H109*4300</f>
        <v>344000</v>
      </c>
      <c r="L109" s="37" t="s">
        <v>109</v>
      </c>
      <c r="M109" s="31" t="s">
        <v>438</v>
      </c>
      <c r="N109" s="17" t="s">
        <v>33</v>
      </c>
      <c r="O109" s="26" t="s">
        <v>19</v>
      </c>
    </row>
    <row r="110" spans="1:15" s="21" customFormat="1" ht="90">
      <c r="A110" s="17" t="s">
        <v>410</v>
      </c>
      <c r="B110" s="17" t="s">
        <v>82</v>
      </c>
      <c r="C110" s="17">
        <v>3020323</v>
      </c>
      <c r="D110" s="45" t="s">
        <v>174</v>
      </c>
      <c r="E110" s="17" t="s">
        <v>130</v>
      </c>
      <c r="F110" s="17">
        <v>796</v>
      </c>
      <c r="G110" s="17" t="s">
        <v>35</v>
      </c>
      <c r="H110" s="17">
        <v>16</v>
      </c>
      <c r="I110" s="17">
        <v>88</v>
      </c>
      <c r="J110" s="17" t="s">
        <v>198</v>
      </c>
      <c r="K110" s="23">
        <f>H110*33000</f>
        <v>528000</v>
      </c>
      <c r="L110" s="37" t="s">
        <v>109</v>
      </c>
      <c r="M110" s="31" t="s">
        <v>438</v>
      </c>
      <c r="N110" s="17" t="s">
        <v>33</v>
      </c>
      <c r="O110" s="26" t="s">
        <v>19</v>
      </c>
    </row>
    <row r="111" spans="1:15" s="21" customFormat="1" ht="60">
      <c r="A111" s="17" t="s">
        <v>411</v>
      </c>
      <c r="B111" s="17" t="s">
        <v>82</v>
      </c>
      <c r="C111" s="17">
        <v>3020563</v>
      </c>
      <c r="D111" s="45" t="s">
        <v>175</v>
      </c>
      <c r="E111" s="46" t="s">
        <v>131</v>
      </c>
      <c r="F111" s="17">
        <v>796</v>
      </c>
      <c r="G111" s="17" t="s">
        <v>35</v>
      </c>
      <c r="H111" s="17">
        <v>80</v>
      </c>
      <c r="I111" s="17">
        <v>88</v>
      </c>
      <c r="J111" s="17" t="s">
        <v>198</v>
      </c>
      <c r="K111" s="23">
        <f>H111*3900</f>
        <v>312000</v>
      </c>
      <c r="L111" s="37" t="s">
        <v>109</v>
      </c>
      <c r="M111" s="31" t="s">
        <v>438</v>
      </c>
      <c r="N111" s="17" t="s">
        <v>33</v>
      </c>
      <c r="O111" s="26" t="s">
        <v>19</v>
      </c>
    </row>
    <row r="112" spans="1:15" s="21" customFormat="1" ht="75">
      <c r="A112" s="17" t="s">
        <v>412</v>
      </c>
      <c r="B112" s="17" t="s">
        <v>82</v>
      </c>
      <c r="C112" s="17">
        <v>3020323</v>
      </c>
      <c r="D112" s="45" t="s">
        <v>176</v>
      </c>
      <c r="E112" s="24" t="s">
        <v>132</v>
      </c>
      <c r="F112" s="17">
        <v>796</v>
      </c>
      <c r="G112" s="17" t="s">
        <v>35</v>
      </c>
      <c r="H112" s="17">
        <v>80</v>
      </c>
      <c r="I112" s="17">
        <v>88</v>
      </c>
      <c r="J112" s="17" t="s">
        <v>198</v>
      </c>
      <c r="K112" s="23">
        <f>H112*2500</f>
        <v>200000</v>
      </c>
      <c r="L112" s="37" t="s">
        <v>109</v>
      </c>
      <c r="M112" s="31" t="s">
        <v>438</v>
      </c>
      <c r="N112" s="17" t="s">
        <v>33</v>
      </c>
      <c r="O112" s="26" t="s">
        <v>19</v>
      </c>
    </row>
    <row r="113" spans="1:15" s="21" customFormat="1" ht="60">
      <c r="A113" s="17" t="s">
        <v>413</v>
      </c>
      <c r="B113" s="17" t="s">
        <v>82</v>
      </c>
      <c r="C113" s="17">
        <v>3020323</v>
      </c>
      <c r="D113" s="45" t="s">
        <v>185</v>
      </c>
      <c r="E113" s="17" t="s">
        <v>133</v>
      </c>
      <c r="F113" s="17">
        <v>796</v>
      </c>
      <c r="G113" s="17" t="s">
        <v>35</v>
      </c>
      <c r="H113" s="17">
        <v>80</v>
      </c>
      <c r="I113" s="17">
        <v>88</v>
      </c>
      <c r="J113" s="17" t="s">
        <v>198</v>
      </c>
      <c r="K113" s="23">
        <f>H113*1000</f>
        <v>80000</v>
      </c>
      <c r="L113" s="37" t="s">
        <v>109</v>
      </c>
      <c r="M113" s="31" t="s">
        <v>438</v>
      </c>
      <c r="N113" s="17" t="s">
        <v>33</v>
      </c>
      <c r="O113" s="26" t="s">
        <v>19</v>
      </c>
    </row>
    <row r="114" spans="1:15" s="21" customFormat="1" ht="45">
      <c r="A114" s="17" t="s">
        <v>414</v>
      </c>
      <c r="B114" s="25" t="s">
        <v>212</v>
      </c>
      <c r="C114" s="17">
        <v>1610020</v>
      </c>
      <c r="D114" s="17" t="s">
        <v>213</v>
      </c>
      <c r="E114" s="17" t="s">
        <v>217</v>
      </c>
      <c r="F114" s="17">
        <v>796</v>
      </c>
      <c r="G114" s="17" t="s">
        <v>35</v>
      </c>
      <c r="H114" s="17">
        <v>9000</v>
      </c>
      <c r="I114" s="17">
        <v>88</v>
      </c>
      <c r="J114" s="17" t="s">
        <v>198</v>
      </c>
      <c r="K114" s="23">
        <v>302400</v>
      </c>
      <c r="L114" s="24" t="s">
        <v>117</v>
      </c>
      <c r="M114" s="17" t="s">
        <v>95</v>
      </c>
      <c r="N114" s="17" t="s">
        <v>33</v>
      </c>
      <c r="O114" s="26" t="s">
        <v>19</v>
      </c>
    </row>
    <row r="115" spans="1:15" ht="14.25">
      <c r="A115" s="56"/>
      <c r="B115" s="57"/>
      <c r="C115" s="57"/>
      <c r="D115" s="57"/>
      <c r="E115" s="57"/>
      <c r="F115" s="57"/>
      <c r="G115" s="76" t="s">
        <v>134</v>
      </c>
      <c r="H115" s="77"/>
      <c r="I115" s="77"/>
      <c r="J115" s="57"/>
      <c r="K115" s="58"/>
      <c r="L115" s="57"/>
      <c r="M115" s="57"/>
      <c r="N115" s="57"/>
      <c r="O115" s="57"/>
    </row>
    <row r="116" spans="1:15" s="20" customFormat="1" ht="60">
      <c r="A116" s="17" t="s">
        <v>415</v>
      </c>
      <c r="B116" s="17" t="s">
        <v>30</v>
      </c>
      <c r="C116" s="17">
        <v>3410192</v>
      </c>
      <c r="D116" s="17" t="s">
        <v>135</v>
      </c>
      <c r="E116" s="17" t="s">
        <v>136</v>
      </c>
      <c r="F116" s="17">
        <v>796</v>
      </c>
      <c r="G116" s="17" t="s">
        <v>35</v>
      </c>
      <c r="H116" s="17">
        <v>1</v>
      </c>
      <c r="I116" s="17">
        <v>88</v>
      </c>
      <c r="J116" s="17" t="s">
        <v>198</v>
      </c>
      <c r="K116" s="23">
        <v>680000</v>
      </c>
      <c r="L116" s="17" t="s">
        <v>146</v>
      </c>
      <c r="M116" s="17" t="s">
        <v>148</v>
      </c>
      <c r="N116" s="17" t="s">
        <v>33</v>
      </c>
      <c r="O116" s="26" t="s">
        <v>19</v>
      </c>
    </row>
    <row r="117" spans="1:15" s="20" customFormat="1" ht="60">
      <c r="A117" s="37" t="s">
        <v>416</v>
      </c>
      <c r="B117" s="17" t="s">
        <v>30</v>
      </c>
      <c r="C117" s="17">
        <v>3410192</v>
      </c>
      <c r="D117" s="17" t="s">
        <v>135</v>
      </c>
      <c r="E117" s="17" t="s">
        <v>136</v>
      </c>
      <c r="F117" s="17">
        <v>796</v>
      </c>
      <c r="G117" s="17" t="s">
        <v>35</v>
      </c>
      <c r="H117" s="17">
        <v>1</v>
      </c>
      <c r="I117" s="17">
        <v>88</v>
      </c>
      <c r="J117" s="17" t="s">
        <v>198</v>
      </c>
      <c r="K117" s="23">
        <v>680000</v>
      </c>
      <c r="L117" s="17" t="s">
        <v>146</v>
      </c>
      <c r="M117" s="17" t="s">
        <v>148</v>
      </c>
      <c r="N117" s="17" t="s">
        <v>33</v>
      </c>
      <c r="O117" s="26" t="s">
        <v>19</v>
      </c>
    </row>
    <row r="118" spans="1:15" s="20" customFormat="1" ht="60">
      <c r="A118" s="37" t="s">
        <v>417</v>
      </c>
      <c r="B118" s="17" t="s">
        <v>30</v>
      </c>
      <c r="C118" s="17">
        <v>3410112</v>
      </c>
      <c r="D118" s="17" t="s">
        <v>137</v>
      </c>
      <c r="E118" s="17" t="s">
        <v>138</v>
      </c>
      <c r="F118" s="17">
        <v>796</v>
      </c>
      <c r="G118" s="17" t="s">
        <v>35</v>
      </c>
      <c r="H118" s="17">
        <v>1</v>
      </c>
      <c r="I118" s="17">
        <v>88</v>
      </c>
      <c r="J118" s="17" t="s">
        <v>198</v>
      </c>
      <c r="K118" s="23">
        <v>450000</v>
      </c>
      <c r="L118" s="17" t="s">
        <v>146</v>
      </c>
      <c r="M118" s="17" t="s">
        <v>148</v>
      </c>
      <c r="N118" s="17" t="s">
        <v>33</v>
      </c>
      <c r="O118" s="26" t="s">
        <v>19</v>
      </c>
    </row>
    <row r="119" spans="1:15" s="21" customFormat="1" ht="60">
      <c r="A119" s="17" t="s">
        <v>418</v>
      </c>
      <c r="B119" s="37" t="s">
        <v>111</v>
      </c>
      <c r="C119" s="37" t="s">
        <v>139</v>
      </c>
      <c r="D119" s="37" t="s">
        <v>140</v>
      </c>
      <c r="E119" s="17" t="s">
        <v>188</v>
      </c>
      <c r="F119" s="37">
        <v>796</v>
      </c>
      <c r="G119" s="37" t="s">
        <v>35</v>
      </c>
      <c r="H119" s="37">
        <v>1</v>
      </c>
      <c r="I119" s="17">
        <v>88</v>
      </c>
      <c r="J119" s="17" t="s">
        <v>198</v>
      </c>
      <c r="K119" s="38">
        <v>1500000</v>
      </c>
      <c r="L119" s="37" t="s">
        <v>95</v>
      </c>
      <c r="M119" s="37" t="s">
        <v>96</v>
      </c>
      <c r="N119" s="37" t="s">
        <v>33</v>
      </c>
      <c r="O119" s="67" t="s">
        <v>19</v>
      </c>
    </row>
    <row r="120" spans="1:15" s="21" customFormat="1" ht="75">
      <c r="A120" s="17" t="s">
        <v>419</v>
      </c>
      <c r="B120" s="37" t="s">
        <v>111</v>
      </c>
      <c r="C120" s="37" t="s">
        <v>141</v>
      </c>
      <c r="D120" s="37" t="s">
        <v>142</v>
      </c>
      <c r="E120" s="17" t="s">
        <v>188</v>
      </c>
      <c r="F120" s="37">
        <v>796</v>
      </c>
      <c r="G120" s="37" t="s">
        <v>35</v>
      </c>
      <c r="H120" s="37">
        <v>1</v>
      </c>
      <c r="I120" s="17">
        <v>88</v>
      </c>
      <c r="J120" s="17" t="s">
        <v>198</v>
      </c>
      <c r="K120" s="38">
        <v>1300000</v>
      </c>
      <c r="L120" s="37" t="s">
        <v>95</v>
      </c>
      <c r="M120" s="37" t="s">
        <v>96</v>
      </c>
      <c r="N120" s="37" t="s">
        <v>33</v>
      </c>
      <c r="O120" s="67" t="s">
        <v>19</v>
      </c>
    </row>
    <row r="121" spans="1:15" s="21" customFormat="1" ht="60">
      <c r="A121" s="17" t="s">
        <v>420</v>
      </c>
      <c r="B121" s="30" t="s">
        <v>70</v>
      </c>
      <c r="C121" s="17">
        <v>3132118</v>
      </c>
      <c r="D121" s="17" t="s">
        <v>71</v>
      </c>
      <c r="E121" s="24" t="s">
        <v>72</v>
      </c>
      <c r="F121" s="17">
        <v>796</v>
      </c>
      <c r="G121" s="17" t="s">
        <v>35</v>
      </c>
      <c r="H121" s="17">
        <v>100</v>
      </c>
      <c r="I121" s="17">
        <v>88</v>
      </c>
      <c r="J121" s="17" t="s">
        <v>198</v>
      </c>
      <c r="K121" s="23">
        <v>350000</v>
      </c>
      <c r="L121" s="17" t="s">
        <v>95</v>
      </c>
      <c r="M121" s="17" t="s">
        <v>147</v>
      </c>
      <c r="N121" s="17" t="s">
        <v>33</v>
      </c>
      <c r="O121" s="26" t="s">
        <v>19</v>
      </c>
    </row>
    <row r="122" spans="1:15" s="21" customFormat="1" ht="60">
      <c r="A122" s="17" t="s">
        <v>421</v>
      </c>
      <c r="B122" s="30" t="s">
        <v>62</v>
      </c>
      <c r="C122" s="17">
        <v>302000</v>
      </c>
      <c r="D122" s="17" t="s">
        <v>65</v>
      </c>
      <c r="E122" s="24" t="s">
        <v>66</v>
      </c>
      <c r="F122" s="17">
        <v>796</v>
      </c>
      <c r="G122" s="17" t="s">
        <v>35</v>
      </c>
      <c r="H122" s="17">
        <v>20</v>
      </c>
      <c r="I122" s="17">
        <v>88</v>
      </c>
      <c r="J122" s="17" t="s">
        <v>198</v>
      </c>
      <c r="K122" s="23">
        <v>500000</v>
      </c>
      <c r="L122" s="17" t="s">
        <v>146</v>
      </c>
      <c r="M122" s="17" t="s">
        <v>148</v>
      </c>
      <c r="N122" s="17" t="s">
        <v>33</v>
      </c>
      <c r="O122" s="26" t="s">
        <v>19</v>
      </c>
    </row>
    <row r="123" spans="1:15" s="21" customFormat="1" ht="60">
      <c r="A123" s="40" t="s">
        <v>422</v>
      </c>
      <c r="B123" s="30" t="s">
        <v>62</v>
      </c>
      <c r="C123" s="17">
        <v>302000</v>
      </c>
      <c r="D123" s="17" t="s">
        <v>68</v>
      </c>
      <c r="E123" s="24" t="s">
        <v>69</v>
      </c>
      <c r="F123" s="17">
        <v>796</v>
      </c>
      <c r="G123" s="17" t="s">
        <v>35</v>
      </c>
      <c r="H123" s="17">
        <v>60</v>
      </c>
      <c r="I123" s="17">
        <v>88</v>
      </c>
      <c r="J123" s="17" t="s">
        <v>198</v>
      </c>
      <c r="K123" s="23">
        <v>300000</v>
      </c>
      <c r="L123" s="17" t="s">
        <v>146</v>
      </c>
      <c r="M123" s="17" t="s">
        <v>148</v>
      </c>
      <c r="N123" s="17" t="s">
        <v>33</v>
      </c>
      <c r="O123" s="26" t="s">
        <v>19</v>
      </c>
    </row>
    <row r="124" spans="1:15" s="21" customFormat="1" ht="60">
      <c r="A124" s="40" t="s">
        <v>423</v>
      </c>
      <c r="B124" s="30" t="s">
        <v>62</v>
      </c>
      <c r="C124" s="17">
        <v>302000</v>
      </c>
      <c r="D124" s="17" t="s">
        <v>65</v>
      </c>
      <c r="E124" s="24" t="s">
        <v>143</v>
      </c>
      <c r="F124" s="17">
        <v>796</v>
      </c>
      <c r="G124" s="17" t="s">
        <v>35</v>
      </c>
      <c r="H124" s="17">
        <v>40</v>
      </c>
      <c r="I124" s="17">
        <v>88</v>
      </c>
      <c r="J124" s="17" t="s">
        <v>198</v>
      </c>
      <c r="K124" s="23">
        <v>350000</v>
      </c>
      <c r="L124" s="17" t="s">
        <v>146</v>
      </c>
      <c r="M124" s="17" t="s">
        <v>148</v>
      </c>
      <c r="N124" s="17" t="s">
        <v>33</v>
      </c>
      <c r="O124" s="26" t="s">
        <v>19</v>
      </c>
    </row>
    <row r="125" spans="1:15" s="21" customFormat="1" ht="60">
      <c r="A125" s="40" t="s">
        <v>424</v>
      </c>
      <c r="B125" s="43" t="s">
        <v>62</v>
      </c>
      <c r="C125" s="40">
        <v>3020000</v>
      </c>
      <c r="D125" s="40" t="s">
        <v>63</v>
      </c>
      <c r="E125" s="41" t="s">
        <v>73</v>
      </c>
      <c r="F125" s="42">
        <v>796</v>
      </c>
      <c r="G125" s="41" t="s">
        <v>35</v>
      </c>
      <c r="H125" s="40">
        <v>50</v>
      </c>
      <c r="I125" s="17">
        <v>88</v>
      </c>
      <c r="J125" s="17" t="s">
        <v>198</v>
      </c>
      <c r="K125" s="47">
        <v>700000</v>
      </c>
      <c r="L125" s="17" t="s">
        <v>146</v>
      </c>
      <c r="M125" s="17" t="s">
        <v>148</v>
      </c>
      <c r="N125" s="17" t="s">
        <v>33</v>
      </c>
      <c r="O125" s="26" t="s">
        <v>19</v>
      </c>
    </row>
    <row r="126" spans="1:15" s="21" customFormat="1" ht="60">
      <c r="A126" s="40" t="s">
        <v>425</v>
      </c>
      <c r="B126" s="43" t="s">
        <v>62</v>
      </c>
      <c r="C126" s="40">
        <v>3020000</v>
      </c>
      <c r="D126" s="40" t="s">
        <v>75</v>
      </c>
      <c r="E126" s="41" t="s">
        <v>76</v>
      </c>
      <c r="F126" s="42">
        <v>796</v>
      </c>
      <c r="G126" s="41" t="s">
        <v>35</v>
      </c>
      <c r="H126" s="40">
        <v>6</v>
      </c>
      <c r="I126" s="17">
        <v>88</v>
      </c>
      <c r="J126" s="17" t="s">
        <v>198</v>
      </c>
      <c r="K126" s="47">
        <v>250000</v>
      </c>
      <c r="L126" s="17" t="s">
        <v>146</v>
      </c>
      <c r="M126" s="17" t="s">
        <v>148</v>
      </c>
      <c r="N126" s="17" t="s">
        <v>33</v>
      </c>
      <c r="O126" s="26" t="s">
        <v>19</v>
      </c>
    </row>
    <row r="127" spans="1:15" s="21" customFormat="1" ht="135">
      <c r="A127" s="17" t="s">
        <v>426</v>
      </c>
      <c r="B127" s="43" t="s">
        <v>62</v>
      </c>
      <c r="C127" s="40">
        <v>3020000</v>
      </c>
      <c r="D127" s="40" t="s">
        <v>144</v>
      </c>
      <c r="E127" s="40" t="s">
        <v>145</v>
      </c>
      <c r="F127" s="42">
        <v>796</v>
      </c>
      <c r="G127" s="41" t="s">
        <v>35</v>
      </c>
      <c r="H127" s="46">
        <v>1</v>
      </c>
      <c r="I127" s="17">
        <v>88</v>
      </c>
      <c r="J127" s="17" t="s">
        <v>198</v>
      </c>
      <c r="K127" s="47">
        <v>400000</v>
      </c>
      <c r="L127" s="17" t="s">
        <v>146</v>
      </c>
      <c r="M127" s="17" t="s">
        <v>148</v>
      </c>
      <c r="N127" s="17" t="s">
        <v>33</v>
      </c>
      <c r="O127" s="26" t="s">
        <v>19</v>
      </c>
    </row>
    <row r="128" spans="1:26" s="20" customFormat="1" ht="120">
      <c r="A128" s="17" t="s">
        <v>427</v>
      </c>
      <c r="B128" s="43" t="s">
        <v>62</v>
      </c>
      <c r="C128" s="40">
        <v>3020000</v>
      </c>
      <c r="D128" s="40" t="s">
        <v>63</v>
      </c>
      <c r="E128" s="41" t="s">
        <v>64</v>
      </c>
      <c r="F128" s="42">
        <v>796</v>
      </c>
      <c r="G128" s="41" t="s">
        <v>35</v>
      </c>
      <c r="H128" s="40">
        <v>2</v>
      </c>
      <c r="I128" s="17">
        <v>88</v>
      </c>
      <c r="J128" s="17" t="s">
        <v>198</v>
      </c>
      <c r="K128" s="47">
        <v>600000</v>
      </c>
      <c r="L128" s="17" t="s">
        <v>146</v>
      </c>
      <c r="M128" s="17" t="s">
        <v>148</v>
      </c>
      <c r="N128" s="17" t="s">
        <v>33</v>
      </c>
      <c r="O128" s="26" t="s">
        <v>19</v>
      </c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15" s="21" customFormat="1" ht="90">
      <c r="A129" s="17" t="s">
        <v>428</v>
      </c>
      <c r="B129" s="17" t="s">
        <v>82</v>
      </c>
      <c r="C129" s="17">
        <v>3020210</v>
      </c>
      <c r="D129" s="45" t="s">
        <v>177</v>
      </c>
      <c r="E129" s="46" t="s">
        <v>149</v>
      </c>
      <c r="F129" s="17">
        <v>796</v>
      </c>
      <c r="G129" s="17" t="s">
        <v>37</v>
      </c>
      <c r="H129" s="17">
        <v>117</v>
      </c>
      <c r="I129" s="17">
        <v>88</v>
      </c>
      <c r="J129" s="17" t="s">
        <v>198</v>
      </c>
      <c r="K129" s="23">
        <f>H129*2700</f>
        <v>315900</v>
      </c>
      <c r="L129" s="31" t="s">
        <v>95</v>
      </c>
      <c r="M129" s="31" t="s">
        <v>153</v>
      </c>
      <c r="N129" s="17" t="s">
        <v>33</v>
      </c>
      <c r="O129" s="26" t="s">
        <v>19</v>
      </c>
    </row>
    <row r="130" spans="1:15" s="21" customFormat="1" ht="60">
      <c r="A130" s="17" t="s">
        <v>429</v>
      </c>
      <c r="B130" s="17" t="s">
        <v>82</v>
      </c>
      <c r="C130" s="17">
        <v>3020301</v>
      </c>
      <c r="D130" s="45" t="s">
        <v>181</v>
      </c>
      <c r="E130" s="46" t="s">
        <v>150</v>
      </c>
      <c r="F130" s="17">
        <v>796</v>
      </c>
      <c r="G130" s="17" t="s">
        <v>35</v>
      </c>
      <c r="H130" s="17">
        <v>117</v>
      </c>
      <c r="I130" s="17">
        <v>88</v>
      </c>
      <c r="J130" s="17" t="s">
        <v>198</v>
      </c>
      <c r="K130" s="23">
        <f>H130*2800</f>
        <v>327600</v>
      </c>
      <c r="L130" s="31" t="s">
        <v>95</v>
      </c>
      <c r="M130" s="31" t="s">
        <v>153</v>
      </c>
      <c r="N130" s="17" t="s">
        <v>33</v>
      </c>
      <c r="O130" s="26" t="s">
        <v>19</v>
      </c>
    </row>
    <row r="131" spans="1:15" s="21" customFormat="1" ht="75">
      <c r="A131" s="17" t="s">
        <v>430</v>
      </c>
      <c r="B131" s="17" t="s">
        <v>82</v>
      </c>
      <c r="C131" s="17">
        <v>3020323</v>
      </c>
      <c r="D131" s="45" t="s">
        <v>176</v>
      </c>
      <c r="E131" s="46" t="s">
        <v>151</v>
      </c>
      <c r="F131" s="17">
        <v>796</v>
      </c>
      <c r="G131" s="17" t="s">
        <v>35</v>
      </c>
      <c r="H131" s="17">
        <v>117</v>
      </c>
      <c r="I131" s="17">
        <v>88</v>
      </c>
      <c r="J131" s="17" t="s">
        <v>198</v>
      </c>
      <c r="K131" s="23">
        <f>H131*2000</f>
        <v>234000</v>
      </c>
      <c r="L131" s="31" t="s">
        <v>95</v>
      </c>
      <c r="M131" s="31" t="s">
        <v>153</v>
      </c>
      <c r="N131" s="17" t="s">
        <v>33</v>
      </c>
      <c r="O131" s="26" t="s">
        <v>19</v>
      </c>
    </row>
    <row r="132" spans="1:15" s="21" customFormat="1" ht="60">
      <c r="A132" s="17" t="s">
        <v>431</v>
      </c>
      <c r="B132" s="17" t="s">
        <v>82</v>
      </c>
      <c r="C132" s="17">
        <v>3020563</v>
      </c>
      <c r="D132" s="45" t="s">
        <v>178</v>
      </c>
      <c r="E132" s="46" t="s">
        <v>152</v>
      </c>
      <c r="F132" s="17">
        <v>796</v>
      </c>
      <c r="G132" s="17" t="s">
        <v>35</v>
      </c>
      <c r="H132" s="17">
        <v>117</v>
      </c>
      <c r="I132" s="17">
        <v>88</v>
      </c>
      <c r="J132" s="17" t="s">
        <v>198</v>
      </c>
      <c r="K132" s="23">
        <f>H132*2300</f>
        <v>269100</v>
      </c>
      <c r="L132" s="31" t="s">
        <v>95</v>
      </c>
      <c r="M132" s="31" t="s">
        <v>153</v>
      </c>
      <c r="N132" s="17" t="s">
        <v>33</v>
      </c>
      <c r="O132" s="26" t="s">
        <v>19</v>
      </c>
    </row>
    <row r="133" spans="1:15" s="20" customFormat="1" ht="45">
      <c r="A133" s="17" t="s">
        <v>432</v>
      </c>
      <c r="B133" s="25" t="s">
        <v>212</v>
      </c>
      <c r="C133" s="17">
        <v>1610020</v>
      </c>
      <c r="D133" s="17" t="s">
        <v>213</v>
      </c>
      <c r="E133" s="17" t="s">
        <v>217</v>
      </c>
      <c r="F133" s="17">
        <v>796</v>
      </c>
      <c r="G133" s="17" t="s">
        <v>35</v>
      </c>
      <c r="H133" s="17">
        <v>10000</v>
      </c>
      <c r="I133" s="17">
        <v>88</v>
      </c>
      <c r="J133" s="17" t="s">
        <v>198</v>
      </c>
      <c r="K133" s="23">
        <v>336000</v>
      </c>
      <c r="L133" s="17" t="s">
        <v>226</v>
      </c>
      <c r="M133" s="17" t="s">
        <v>227</v>
      </c>
      <c r="N133" s="17" t="s">
        <v>33</v>
      </c>
      <c r="O133" s="26" t="s">
        <v>19</v>
      </c>
    </row>
    <row r="134" spans="1:15" ht="14.25">
      <c r="A134" s="56"/>
      <c r="B134" s="57"/>
      <c r="C134" s="57"/>
      <c r="D134" s="57"/>
      <c r="E134" s="57"/>
      <c r="F134" s="57"/>
      <c r="G134" s="76" t="s">
        <v>154</v>
      </c>
      <c r="H134" s="77"/>
      <c r="I134" s="77"/>
      <c r="J134" s="57"/>
      <c r="K134" s="58"/>
      <c r="L134" s="57"/>
      <c r="M134" s="57"/>
      <c r="N134" s="57"/>
      <c r="O134" s="57"/>
    </row>
    <row r="135" spans="1:15" s="21" customFormat="1" ht="60">
      <c r="A135" s="17" t="s">
        <v>433</v>
      </c>
      <c r="B135" s="43" t="s">
        <v>62</v>
      </c>
      <c r="C135" s="40">
        <v>3020000</v>
      </c>
      <c r="D135" s="40" t="s">
        <v>75</v>
      </c>
      <c r="E135" s="41" t="s">
        <v>76</v>
      </c>
      <c r="F135" s="42">
        <v>796</v>
      </c>
      <c r="G135" s="41" t="s">
        <v>35</v>
      </c>
      <c r="H135" s="40">
        <v>6</v>
      </c>
      <c r="I135" s="17">
        <v>88</v>
      </c>
      <c r="J135" s="17" t="s">
        <v>198</v>
      </c>
      <c r="K135" s="47">
        <v>300000</v>
      </c>
      <c r="L135" s="17" t="s">
        <v>155</v>
      </c>
      <c r="M135" s="17" t="s">
        <v>156</v>
      </c>
      <c r="N135" s="17" t="s">
        <v>33</v>
      </c>
      <c r="O135" s="26" t="s">
        <v>19</v>
      </c>
    </row>
    <row r="136" spans="1:15" s="21" customFormat="1" ht="135">
      <c r="A136" s="17" t="s">
        <v>434</v>
      </c>
      <c r="B136" s="43" t="s">
        <v>62</v>
      </c>
      <c r="C136" s="40">
        <v>3020000</v>
      </c>
      <c r="D136" s="40" t="s">
        <v>144</v>
      </c>
      <c r="E136" s="40" t="s">
        <v>145</v>
      </c>
      <c r="F136" s="42">
        <v>796</v>
      </c>
      <c r="G136" s="41" t="s">
        <v>35</v>
      </c>
      <c r="H136" s="46">
        <v>1</v>
      </c>
      <c r="I136" s="17">
        <v>88</v>
      </c>
      <c r="J136" s="17" t="s">
        <v>198</v>
      </c>
      <c r="K136" s="47">
        <v>450000</v>
      </c>
      <c r="L136" s="17" t="s">
        <v>155</v>
      </c>
      <c r="M136" s="17" t="s">
        <v>156</v>
      </c>
      <c r="N136" s="17" t="s">
        <v>33</v>
      </c>
      <c r="O136" s="26" t="s">
        <v>19</v>
      </c>
    </row>
    <row r="137" spans="1:15" s="21" customFormat="1" ht="60">
      <c r="A137" s="17" t="s">
        <v>435</v>
      </c>
      <c r="B137" s="17" t="s">
        <v>82</v>
      </c>
      <c r="C137" s="17">
        <v>3020362</v>
      </c>
      <c r="D137" s="45" t="s">
        <v>63</v>
      </c>
      <c r="E137" s="24" t="s">
        <v>157</v>
      </c>
      <c r="F137" s="17">
        <v>796</v>
      </c>
      <c r="G137" s="17" t="s">
        <v>35</v>
      </c>
      <c r="H137" s="17">
        <v>9</v>
      </c>
      <c r="I137" s="17">
        <v>88</v>
      </c>
      <c r="J137" s="17" t="s">
        <v>198</v>
      </c>
      <c r="K137" s="23">
        <f>H137*6000</f>
        <v>54000</v>
      </c>
      <c r="L137" s="17" t="s">
        <v>155</v>
      </c>
      <c r="M137" s="17" t="s">
        <v>156</v>
      </c>
      <c r="N137" s="17" t="s">
        <v>33</v>
      </c>
      <c r="O137" s="26" t="s">
        <v>19</v>
      </c>
    </row>
    <row r="138" spans="1:15" s="21" customFormat="1" ht="60">
      <c r="A138" s="17" t="s">
        <v>436</v>
      </c>
      <c r="B138" s="48" t="s">
        <v>82</v>
      </c>
      <c r="C138" s="48">
        <v>3020363</v>
      </c>
      <c r="D138" s="49" t="s">
        <v>179</v>
      </c>
      <c r="E138" s="50" t="s">
        <v>158</v>
      </c>
      <c r="F138" s="48">
        <v>796</v>
      </c>
      <c r="G138" s="48" t="s">
        <v>35</v>
      </c>
      <c r="H138" s="48">
        <v>5</v>
      </c>
      <c r="I138" s="17">
        <v>88</v>
      </c>
      <c r="J138" s="17" t="s">
        <v>198</v>
      </c>
      <c r="K138" s="51">
        <f>H138*20000</f>
        <v>100000</v>
      </c>
      <c r="L138" s="17" t="s">
        <v>155</v>
      </c>
      <c r="M138" s="17" t="s">
        <v>156</v>
      </c>
      <c r="N138" s="17" t="s">
        <v>33</v>
      </c>
      <c r="O138" s="26" t="s">
        <v>19</v>
      </c>
    </row>
    <row r="139" spans="1:15" s="21" customFormat="1" ht="60">
      <c r="A139" s="17" t="s">
        <v>437</v>
      </c>
      <c r="B139" s="17" t="s">
        <v>82</v>
      </c>
      <c r="C139" s="17">
        <v>3020363</v>
      </c>
      <c r="D139" s="45" t="s">
        <v>179</v>
      </c>
      <c r="E139" s="24" t="s">
        <v>159</v>
      </c>
      <c r="F139" s="17">
        <v>796</v>
      </c>
      <c r="G139" s="17" t="s">
        <v>35</v>
      </c>
      <c r="H139" s="17">
        <v>5</v>
      </c>
      <c r="I139" s="17">
        <v>88</v>
      </c>
      <c r="J139" s="17" t="s">
        <v>198</v>
      </c>
      <c r="K139" s="23">
        <f>H139*100000</f>
        <v>500000</v>
      </c>
      <c r="L139" s="17" t="s">
        <v>155</v>
      </c>
      <c r="M139" s="17" t="s">
        <v>156</v>
      </c>
      <c r="N139" s="17" t="s">
        <v>33</v>
      </c>
      <c r="O139" s="26" t="s">
        <v>19</v>
      </c>
    </row>
    <row r="140" spans="1:15" s="21" customFormat="1" ht="63.75">
      <c r="A140" s="17" t="s">
        <v>447</v>
      </c>
      <c r="B140" s="17" t="s">
        <v>271</v>
      </c>
      <c r="C140" s="17">
        <v>4010010</v>
      </c>
      <c r="D140" s="17" t="s">
        <v>272</v>
      </c>
      <c r="E140" s="17" t="s">
        <v>273</v>
      </c>
      <c r="F140" s="17">
        <v>980</v>
      </c>
      <c r="G140" s="17" t="s">
        <v>274</v>
      </c>
      <c r="H140" s="17">
        <v>20500000</v>
      </c>
      <c r="I140" s="17">
        <v>88</v>
      </c>
      <c r="J140" s="17" t="s">
        <v>198</v>
      </c>
      <c r="K140" s="69">
        <v>106600000</v>
      </c>
      <c r="L140" s="37" t="s">
        <v>106</v>
      </c>
      <c r="M140" s="17" t="s">
        <v>275</v>
      </c>
      <c r="N140" s="27" t="s">
        <v>293</v>
      </c>
      <c r="O140" s="26" t="s">
        <v>276</v>
      </c>
    </row>
    <row r="141" spans="1:15" s="21" customFormat="1" ht="63.75">
      <c r="A141" s="17" t="s">
        <v>450</v>
      </c>
      <c r="B141" s="17" t="s">
        <v>277</v>
      </c>
      <c r="C141" s="17" t="s">
        <v>278</v>
      </c>
      <c r="D141" s="17" t="s">
        <v>279</v>
      </c>
      <c r="E141" s="17" t="s">
        <v>280</v>
      </c>
      <c r="F141" s="17">
        <v>904</v>
      </c>
      <c r="G141" s="17" t="s">
        <v>281</v>
      </c>
      <c r="H141" s="59">
        <v>580000</v>
      </c>
      <c r="I141" s="17">
        <v>88</v>
      </c>
      <c r="J141" s="17" t="s">
        <v>198</v>
      </c>
      <c r="K141" s="23">
        <v>10266000</v>
      </c>
      <c r="L141" s="17" t="s">
        <v>106</v>
      </c>
      <c r="M141" s="17" t="s">
        <v>275</v>
      </c>
      <c r="N141" s="27" t="s">
        <v>293</v>
      </c>
      <c r="O141" s="26" t="s">
        <v>276</v>
      </c>
    </row>
    <row r="142" spans="1:15" ht="12.75">
      <c r="A142" s="52"/>
      <c r="B142" s="52"/>
      <c r="C142" s="52"/>
      <c r="D142" s="53"/>
      <c r="E142" s="52"/>
      <c r="F142" s="54"/>
      <c r="G142" s="54"/>
      <c r="H142" s="54"/>
      <c r="I142" s="54"/>
      <c r="J142" s="54"/>
      <c r="K142" s="54"/>
      <c r="L142" s="54"/>
      <c r="M142" s="54"/>
      <c r="N142" s="54"/>
      <c r="O142" s="54"/>
    </row>
    <row r="143" spans="1:15" ht="12.75">
      <c r="A143" s="52"/>
      <c r="B143" s="52"/>
      <c r="C143" s="52"/>
      <c r="D143" s="53"/>
      <c r="E143" s="52"/>
      <c r="F143" s="54"/>
      <c r="G143" s="54"/>
      <c r="H143" s="54"/>
      <c r="I143" s="54"/>
      <c r="J143" s="54"/>
      <c r="K143" s="54"/>
      <c r="L143" s="54"/>
      <c r="M143" s="54"/>
      <c r="N143" s="54"/>
      <c r="O143" s="54"/>
    </row>
    <row r="144" spans="1:15" ht="12.75">
      <c r="A144" s="52"/>
      <c r="B144" s="52"/>
      <c r="C144" s="52"/>
      <c r="D144" s="53"/>
      <c r="E144" s="52"/>
      <c r="F144" s="54"/>
      <c r="G144" s="54"/>
      <c r="H144" s="54"/>
      <c r="I144" s="54"/>
      <c r="J144" s="54"/>
      <c r="K144" s="54"/>
      <c r="L144" s="54"/>
      <c r="M144" s="54"/>
      <c r="N144" s="54"/>
      <c r="O144" s="54"/>
    </row>
    <row r="145" spans="1:15" ht="12.75">
      <c r="A145" s="52"/>
      <c r="B145" s="52"/>
      <c r="C145" s="52"/>
      <c r="D145" s="53"/>
      <c r="E145" s="52"/>
      <c r="F145" s="54"/>
      <c r="G145" s="54"/>
      <c r="H145" s="54"/>
      <c r="I145" s="54"/>
      <c r="J145" s="54"/>
      <c r="K145" s="54"/>
      <c r="L145" s="54"/>
      <c r="M145" s="54"/>
      <c r="N145" s="54"/>
      <c r="O145" s="54"/>
    </row>
    <row r="146" spans="1:15" ht="12.75">
      <c r="A146" s="52"/>
      <c r="B146" s="52"/>
      <c r="C146" s="52"/>
      <c r="D146" s="53"/>
      <c r="E146" s="52"/>
      <c r="F146" s="54"/>
      <c r="G146" s="54"/>
      <c r="H146" s="54"/>
      <c r="I146" s="54"/>
      <c r="J146" s="54"/>
      <c r="K146" s="54"/>
      <c r="L146" s="54"/>
      <c r="M146" s="54"/>
      <c r="N146" s="54"/>
      <c r="O146" s="54"/>
    </row>
    <row r="147" spans="1:15" ht="12.75">
      <c r="A147" s="52"/>
      <c r="B147" s="52"/>
      <c r="C147" s="52"/>
      <c r="D147" s="53"/>
      <c r="E147" s="52"/>
      <c r="F147" s="54"/>
      <c r="G147" s="54"/>
      <c r="H147" s="54"/>
      <c r="I147" s="54"/>
      <c r="J147" s="54"/>
      <c r="K147" s="54"/>
      <c r="L147" s="54"/>
      <c r="M147" s="54"/>
      <c r="N147" s="54"/>
      <c r="O147" s="54"/>
    </row>
    <row r="148" spans="1:15" ht="12.75">
      <c r="A148" s="52"/>
      <c r="B148" s="52"/>
      <c r="C148" s="52"/>
      <c r="D148" s="53"/>
      <c r="E148" s="52"/>
      <c r="F148" s="54"/>
      <c r="G148" s="54"/>
      <c r="H148" s="54"/>
      <c r="I148" s="54"/>
      <c r="J148" s="54"/>
      <c r="K148" s="54"/>
      <c r="L148" s="54"/>
      <c r="M148" s="54"/>
      <c r="N148" s="54"/>
      <c r="O148" s="54"/>
    </row>
    <row r="149" spans="1:15" ht="12.75">
      <c r="A149" s="52"/>
      <c r="B149" s="52"/>
      <c r="C149" s="52"/>
      <c r="D149" s="53"/>
      <c r="E149" s="52"/>
      <c r="F149" s="54"/>
      <c r="G149" s="54"/>
      <c r="H149" s="54"/>
      <c r="I149" s="54"/>
      <c r="J149" s="54"/>
      <c r="K149" s="54"/>
      <c r="L149" s="54"/>
      <c r="M149" s="54"/>
      <c r="N149" s="54"/>
      <c r="O149" s="54"/>
    </row>
    <row r="150" spans="1:15" ht="12.75">
      <c r="A150" s="52"/>
      <c r="B150" s="52"/>
      <c r="C150" s="52"/>
      <c r="D150" s="53"/>
      <c r="E150" s="52"/>
      <c r="F150" s="54"/>
      <c r="G150" s="54"/>
      <c r="H150" s="54"/>
      <c r="I150" s="54"/>
      <c r="J150" s="54"/>
      <c r="K150" s="54"/>
      <c r="L150" s="54"/>
      <c r="M150" s="54"/>
      <c r="N150" s="54"/>
      <c r="O150" s="54"/>
    </row>
    <row r="151" spans="1:15" ht="12.75">
      <c r="A151" s="52"/>
      <c r="B151" s="52"/>
      <c r="C151" s="52"/>
      <c r="D151" s="53"/>
      <c r="E151" s="52"/>
      <c r="F151" s="54"/>
      <c r="G151" s="54"/>
      <c r="H151" s="54"/>
      <c r="I151" s="54"/>
      <c r="J151" s="54"/>
      <c r="K151" s="54"/>
      <c r="L151" s="54"/>
      <c r="M151" s="54"/>
      <c r="N151" s="54"/>
      <c r="O151" s="54"/>
    </row>
  </sheetData>
  <sheetProtection/>
  <mergeCells count="39">
    <mergeCell ref="G33:I33"/>
    <mergeCell ref="G96:I96"/>
    <mergeCell ref="G115:I115"/>
    <mergeCell ref="G134:I134"/>
    <mergeCell ref="A6:O6"/>
    <mergeCell ref="A7:O7"/>
    <mergeCell ref="L1:O1"/>
    <mergeCell ref="L3:O3"/>
    <mergeCell ref="L4:O4"/>
    <mergeCell ref="A5:M5"/>
    <mergeCell ref="L2:O2"/>
    <mergeCell ref="A13:D13"/>
    <mergeCell ref="F18:G18"/>
    <mergeCell ref="E13:F13"/>
    <mergeCell ref="A14:D14"/>
    <mergeCell ref="E14:F14"/>
    <mergeCell ref="A15:D15"/>
    <mergeCell ref="E15:F15"/>
    <mergeCell ref="A17:A19"/>
    <mergeCell ref="B17:B19"/>
    <mergeCell ref="C17:C19"/>
    <mergeCell ref="A9:D9"/>
    <mergeCell ref="E9:F9"/>
    <mergeCell ref="A12:D12"/>
    <mergeCell ref="E12:F12"/>
    <mergeCell ref="A10:D10"/>
    <mergeCell ref="E10:F10"/>
    <mergeCell ref="A11:D11"/>
    <mergeCell ref="E11:F11"/>
    <mergeCell ref="G21:I21"/>
    <mergeCell ref="O17:O18"/>
    <mergeCell ref="D18:D19"/>
    <mergeCell ref="E18:E19"/>
    <mergeCell ref="N17:N19"/>
    <mergeCell ref="D17:M17"/>
    <mergeCell ref="I18:J18"/>
    <mergeCell ref="K18:K19"/>
    <mergeCell ref="L18:M18"/>
    <mergeCell ref="H18:H19"/>
  </mergeCells>
  <hyperlinks>
    <hyperlink ref="E12" r:id="rId1" display="sozd@marimmz.ru"/>
    <hyperlink ref="E66" r:id="rId2" display="http://www.nix.ru/autocatalog/lcd_samsung/21.5_Samsung_S22B350T_LCD_Wide_1920x1080_DSub_HDMI_142297.html"/>
    <hyperlink ref="E108" r:id="rId3" tooltip="Посмотреть описание" display="http://www.nix.ru/autocatalog/intel/CPU_Intel_Core_i34340_BOX_3.6_2core_HD_Graphics_4600_0.5_54_LGA1150_168778.html"/>
    <hyperlink ref="E109" r:id="rId4" display="http://www.nix.ru/autocatalog/memory_modules_corsair/Corsair_Vengeance_CMZ8GX3M2X1600C7R_DDRIII_8Gb_4Gb_PC312800_128610.html"/>
    <hyperlink ref="E112" r:id="rId5" display="http://www.nix.ru/autocatalog/hdd_western_digital/HDD_Tb_SATA_6Gb_Western_Digital_Caviar_Blue_WD10EZEX_3.5_140294.html"/>
    <hyperlink ref="E129" r:id="rId6" display="http://www.nix.ru/autocatalog/motherboards_intel/INTEL_D2500HN_Atom_D2500_NM10_SATA_MiniITX_2DDRIII_SODIMM_133355.html"/>
    <hyperlink ref="E130" r:id="rId7" display="http://www.nix.ru/autocatalog/notebook_memory/Original_HYNIX_DDRIII_SODIMM_8Gb_PC312800_NoteBook_148914.html"/>
    <hyperlink ref="E131" r:id="rId8" display="http://www.nix.ru/autocatalog/hdd_western_digital/HDD_500_SATA_6Gb_Western_Digital_Caviar_Blue_WD5000AAKX_3.5_108904.html"/>
  </hyperlinks>
  <printOptions/>
  <pageMargins left="0.39" right="0.31" top="0.52" bottom="0.48" header="0.5" footer="0.5"/>
  <pageSetup fitToHeight="5" horizontalDpi="600" verticalDpi="600" orientation="landscape" paperSize="9" scale="89" r:id="rId9"/>
  <rowBreaks count="1" manualBreakCount="1">
    <brk id="5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ChuhlancevaOV</cp:lastModifiedBy>
  <cp:lastPrinted>2013-12-25T12:23:45Z</cp:lastPrinted>
  <dcterms:created xsi:type="dcterms:W3CDTF">1996-10-08T23:32:33Z</dcterms:created>
  <dcterms:modified xsi:type="dcterms:W3CDTF">2013-12-26T08:07:45Z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