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firstSheet="8" activeTab="8"/>
  </bookViews>
  <sheets>
    <sheet name="План закупки" sheetId="1" state="hidden" r:id="rId1"/>
    <sheet name="СМСП" sheetId="2" state="hidden" r:id="rId2"/>
    <sheet name="План закупки 19" sheetId="3" state="hidden" r:id="rId3"/>
    <sheet name="СМСП 19" sheetId="4" state="hidden" r:id="rId4"/>
    <sheet name="План закупки 20" sheetId="5" state="hidden" r:id="rId5"/>
    <sheet name="СМСП 20" sheetId="6" state="hidden" r:id="rId6"/>
    <sheet name="План закупки 21" sheetId="7" state="hidden" r:id="rId7"/>
    <sheet name="СМСП 21" sheetId="8" state="hidden" r:id="rId8"/>
    <sheet name="План закупки " sheetId="9" r:id="rId9"/>
    <sheet name="СМСП " sheetId="10" r:id="rId10"/>
  </sheets>
  <definedNames>
    <definedName name="_xlnm.Print_Area" localSheetId="0">'План закупки'!$A$1:$O$48</definedName>
    <definedName name="_xlnm.Print_Area" localSheetId="8">'План закупки '!$A$1:$Q$77</definedName>
    <definedName name="_xlnm.Print_Area" localSheetId="2">'План закупки 19'!$A$1:$O$37</definedName>
    <definedName name="_xlnm.Print_Area" localSheetId="4">'План закупки 20'!$A$1:$O$33</definedName>
    <definedName name="_xlnm.Print_Area" localSheetId="6">'План закупки 21'!$A$1:$O$34</definedName>
    <definedName name="_xlnm.Print_Area" localSheetId="1">'СМСП'!$A$1:$O$27</definedName>
    <definedName name="_xlnm.Print_Area" localSheetId="9">'СМСП '!$A$1:$O$118</definedName>
    <definedName name="_xlnm.Print_Area" localSheetId="3">'СМСП 19'!$A$1:$O$27</definedName>
    <definedName name="_xlnm.Print_Area" localSheetId="5">'СМСП 20'!$A$1:$O$23</definedName>
    <definedName name="_xlnm.Print_Area" localSheetId="7">'СМСП 21'!$A$1:$O$23</definedName>
  </definedNames>
  <calcPr fullCalcOnLoad="1"/>
</workbook>
</file>

<file path=xl/sharedStrings.xml><?xml version="1.0" encoding="utf-8"?>
<sst xmlns="http://schemas.openxmlformats.org/spreadsheetml/2006/main" count="1093" uniqueCount="296">
  <si>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</si>
  <si>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</si>
  <si>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</si>
  <si>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</si>
  <si>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</si>
  <si>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</si>
  <si>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</si>
  <si>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</si>
  <si>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</si>
  <si>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</si>
  <si>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</si>
  <si>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</si>
  <si>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</si>
  <si>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</si>
  <si>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</si>
  <si>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</si>
  <si>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</si>
  <si>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</si>
  <si>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</si>
  <si>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</si>
  <si>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</si>
  <si>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</si>
  <si>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</si>
  <si>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</si>
  <si>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</si>
  <si>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</si>
  <si>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</si>
  <si>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</si>
  <si>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</si>
  <si>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</si>
  <si>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</si>
  <si>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</si>
  <si>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</si>
  <si>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</si>
  <si>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</si>
  <si>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</si>
  <si>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Сведения о начальной (максимальной) цене договора (цене лота)</t>
  </si>
  <si>
    <t>Код по ОКПД2</t>
  </si>
  <si>
    <t xml:space="preserve">2016 год </t>
  </si>
  <si>
    <t xml:space="preserve">                  п/п                 Б. И. Ефремов </t>
  </si>
  <si>
    <t>Итого:</t>
  </si>
  <si>
    <t>Рублей</t>
  </si>
  <si>
    <t>Евро</t>
  </si>
  <si>
    <t>Долларов</t>
  </si>
  <si>
    <t>На закупку у СМСП Рубл.</t>
  </si>
  <si>
    <t>На закупку у СМСП Евро</t>
  </si>
  <si>
    <t>На закупку у СМСП Доллар</t>
  </si>
  <si>
    <r>
      <t xml:space="preserve">среднего предпринимательства, составляет  </t>
    </r>
    <r>
      <rPr>
        <b/>
        <sz val="12"/>
        <rFont val="Times New Roman"/>
        <family val="1"/>
      </rPr>
      <t xml:space="preserve">136 988 290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352 196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433 778</t>
    </r>
    <r>
      <rPr>
        <sz val="12"/>
        <rFont val="Times New Roman"/>
        <family val="1"/>
      </rPr>
      <t xml:space="preserve"> Долларов.</t>
    </r>
  </si>
  <si>
    <t>Порядковые №</t>
  </si>
  <si>
    <t>да</t>
  </si>
  <si>
    <t>изложить в следующей редакции:</t>
  </si>
  <si>
    <t>аукцион</t>
  </si>
  <si>
    <t>шт.</t>
  </si>
  <si>
    <t>июль 2016 год</t>
  </si>
  <si>
    <t>796</t>
  </si>
  <si>
    <t>Республика Марий Эл, г.Йошкар-Ола</t>
  </si>
  <si>
    <t>Изменения в План закупки товаров (работ, услуг) № 18</t>
  </si>
  <si>
    <t>2.73</t>
  </si>
  <si>
    <t>Поставка электрической плавильной печи РТ 210/11 (Чехия)</t>
  </si>
  <si>
    <t>2.74</t>
  </si>
  <si>
    <t>Поставка электрической плавильной печи РТ 60/11 (Чехия)</t>
  </si>
  <si>
    <t>2.75</t>
  </si>
  <si>
    <t>43.99.4</t>
  </si>
  <si>
    <t>43.99.40</t>
  </si>
  <si>
    <t>Устройство полов в Корп.3 в осях (11-13) (Л1-П1)</t>
  </si>
  <si>
    <t>Устройство бетонных полов</t>
  </si>
  <si>
    <t>усл. ед.</t>
  </si>
  <si>
    <t>закупка у единствен-ного поставщика</t>
  </si>
  <si>
    <t>нет</t>
  </si>
  <si>
    <t>2.29</t>
  </si>
  <si>
    <t>41.20</t>
  </si>
  <si>
    <t>41.20.20</t>
  </si>
  <si>
    <t>Ремонт центральной проходной, Корп. 1</t>
  </si>
  <si>
    <t>В соответствии со строительными нормами и правилами</t>
  </si>
  <si>
    <t>г. Йошкар-Ола, Республика Марий Эл</t>
  </si>
  <si>
    <t>апрель 2016 год</t>
  </si>
  <si>
    <t>2.69</t>
  </si>
  <si>
    <t>45.11</t>
  </si>
  <si>
    <t>29.10.22</t>
  </si>
  <si>
    <t>Поставка Автомобиля Лада Ларгус</t>
  </si>
  <si>
    <t>Легковая</t>
  </si>
  <si>
    <t>июнь 2016 год</t>
  </si>
  <si>
    <t>август 2016 год</t>
  </si>
  <si>
    <t>2.22</t>
  </si>
  <si>
    <t>2.76</t>
  </si>
  <si>
    <t>26.70.22.150</t>
  </si>
  <si>
    <t>Микроскоп МБС-10 в составе: оптическая головка ОГМЭ-ПЗ-1, штатив универсальный УШ к МБС-10, осветитель кольцевой с регулировкой яркости</t>
  </si>
  <si>
    <t>Поставка микроскопов стереоскопических</t>
  </si>
  <si>
    <t>сентябрь 2016 год</t>
  </si>
  <si>
    <t>2.77</t>
  </si>
  <si>
    <t>28.22.9</t>
  </si>
  <si>
    <t>28.22.14.121</t>
  </si>
  <si>
    <t>Поставка мостового крана</t>
  </si>
  <si>
    <t>Грузоподъемность 5 тонн</t>
  </si>
  <si>
    <t>ноябрь 2016 год</t>
  </si>
  <si>
    <t>2.14</t>
  </si>
  <si>
    <t>Ремонт (покраска) главных фасадов корп. 1, 1а, 8, 3, 4, 7, 7а, 15, 56, 6а, 17</t>
  </si>
  <si>
    <t>Ремонт фасадов Корп.4 (административная часть), Корпус 3, Корпус 7</t>
  </si>
  <si>
    <t>В соответствии с требованиями Спецификации</t>
  </si>
  <si>
    <t>46.69</t>
  </si>
  <si>
    <t>28.21.13</t>
  </si>
  <si>
    <r>
      <t xml:space="preserve">      </t>
    </r>
    <r>
      <rPr>
        <u val="single"/>
        <sz val="12"/>
        <rFont val="Times New Roman"/>
        <family val="1"/>
      </rPr>
      <t xml:space="preserve"> "  07  "  июня  2016 г.</t>
    </r>
  </si>
  <si>
    <t>46.71</t>
  </si>
  <si>
    <t>Поставка нефтепродуктов</t>
  </si>
  <si>
    <t>литр</t>
  </si>
  <si>
    <t>декабрь 2016 год</t>
  </si>
  <si>
    <t>19.20.21</t>
  </si>
  <si>
    <t>Соответствие ГОСТам: Р 51105-97, Р 52368-2005 (32511-2013)</t>
  </si>
  <si>
    <t>2.78</t>
  </si>
  <si>
    <t>46.52</t>
  </si>
  <si>
    <t>27.33.13</t>
  </si>
  <si>
    <t>HUBER-SUHNER артикул 22544580 тип 6515.19 В</t>
  </si>
  <si>
    <t>Поставка переходов коаксиальных и согласованных нагрузок</t>
  </si>
  <si>
    <t>ПК2-18-11-13Р; ПК2-20-13Р-03; ПК2-20-13Р-13Р; ПК2-18-11Р-13Р; НС3-20-03</t>
  </si>
  <si>
    <t>Поставка кабелей Mini-Circuits</t>
  </si>
  <si>
    <t>1,5M-SMSM+   0,5M-SMSM+</t>
  </si>
  <si>
    <t>октябрь 2016 год</t>
  </si>
  <si>
    <t xml:space="preserve">Поставка переходов </t>
  </si>
  <si>
    <t>19K 1323-K00D3</t>
  </si>
  <si>
    <t>2.79</t>
  </si>
  <si>
    <t>2.80</t>
  </si>
  <si>
    <t>2.81</t>
  </si>
  <si>
    <t>2.82</t>
  </si>
  <si>
    <t>Ввести в план закупки товаров (работ, услуг) порядковые номера: 2.73; 2.74; 2.75; 2.76; 2.77; 2.78; 2.79; 2.80; 2.81; 2.82</t>
  </si>
  <si>
    <t xml:space="preserve">Поставка согласованых нагрузок </t>
  </si>
  <si>
    <t>Ввести в план закупки товаров (работ, услуг) у СМСП порядковые номера:</t>
  </si>
  <si>
    <t>2.26</t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</si>
  <si>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894 786 192 </t>
    </r>
    <r>
      <rPr>
        <sz val="12"/>
        <rFont val="Times New Roman"/>
        <family val="1"/>
      </rPr>
      <t xml:space="preserve">Рубля; </t>
    </r>
    <r>
      <rPr>
        <b/>
        <sz val="12"/>
        <rFont val="Times New Roman"/>
        <family val="1"/>
      </rPr>
      <t>4 163 883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</si>
  <si>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221 206 858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3 492 198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</si>
  <si>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t>Изменения в План закупки товаров (работ, услуг) № 19</t>
  </si>
  <si>
    <r>
      <t xml:space="preserve">      </t>
    </r>
    <r>
      <rPr>
        <u val="single"/>
        <sz val="12"/>
        <rFont val="Times New Roman"/>
        <family val="1"/>
      </rPr>
      <t xml:space="preserve"> " 24 "  июня  2016 г.</t>
    </r>
  </si>
  <si>
    <t>3.8</t>
  </si>
  <si>
    <t>25.73</t>
  </si>
  <si>
    <t>25.73.50</t>
  </si>
  <si>
    <t>Выполнение работ по изготовлению и поставке продукции</t>
  </si>
  <si>
    <t>Изготовление и ремонт прессформ для изделий из пластмасс, литьевых форм для металлических заготовок и деталей, штамповочной оснастки, приспособлений, кондукторов, технологических оправок, мерителей и НСИ, производственных деталей, проведение испытаний, паспортизация изготовленной продукции</t>
  </si>
  <si>
    <t>2.2</t>
  </si>
  <si>
    <t>29.10.30.119</t>
  </si>
  <si>
    <t>Поставка микроавтобуса Фольксваген</t>
  </si>
  <si>
    <t>16 мест</t>
  </si>
  <si>
    <t>май 2016 год</t>
  </si>
  <si>
    <t>Поставка Автомобиля Volkswagen Crafter 50</t>
  </si>
  <si>
    <t>июнь        2016 год</t>
  </si>
  <si>
    <t>3.3</t>
  </si>
  <si>
    <t>45.19</t>
  </si>
  <si>
    <t>29.10.41.123</t>
  </si>
  <si>
    <t>Поставка Автомобиля Камаз-65115 самосвал</t>
  </si>
  <si>
    <t>С задней разгрузкой</t>
  </si>
  <si>
    <t>Поставка Автомобиля Камаз-65111-6013-42 (6х6)</t>
  </si>
  <si>
    <t xml:space="preserve">Порядковые №  </t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</si>
  <si>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222 276 858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3 492 198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</si>
  <si>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895 856 192 </t>
    </r>
    <r>
      <rPr>
        <sz val="12"/>
        <rFont val="Times New Roman"/>
        <family val="1"/>
      </rPr>
      <t xml:space="preserve">Рубля; </t>
    </r>
    <r>
      <rPr>
        <b/>
        <sz val="12"/>
        <rFont val="Times New Roman"/>
        <family val="1"/>
      </rPr>
      <t>4 163 883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</si>
  <si>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t>Изменения в План закупки товаров (работ, услуг) № 20</t>
  </si>
  <si>
    <t>Ввести в план закупки товаров (работ, услуг) порядковые номера: 2.83; 2.84; 2.85</t>
  </si>
  <si>
    <t>2.83</t>
  </si>
  <si>
    <t>25.73.40</t>
  </si>
  <si>
    <t>Поставка инструмента</t>
  </si>
  <si>
    <t>Цанги, пластины, вставки, державки, сверла, фрезы фирмы Wibest</t>
  </si>
  <si>
    <t>июнь 2016г.</t>
  </si>
  <si>
    <t>декабрь 2017г.</t>
  </si>
  <si>
    <t>2.84</t>
  </si>
  <si>
    <t>Общестроительные работы по устройству помещения операторской, площадки для перемещения груза и противопожарной перегородки в пристроенном помещении корпуса №18 в осях (14-18) (М-К)</t>
  </si>
  <si>
    <t>устройство перегородки, потолка, пола, отделка стен, потолка, установка дверей</t>
  </si>
  <si>
    <t>742 733р.</t>
  </si>
  <si>
    <t>август 2016г.</t>
  </si>
  <si>
    <t>2.85</t>
  </si>
  <si>
    <t>71.12.1</t>
  </si>
  <si>
    <t>Авторский надзор по объекту "Реконструкция и техническое перевооружение ОАО "Марийский машиностроительный завод"</t>
  </si>
  <si>
    <t>авторский надзор</t>
  </si>
  <si>
    <t>декабрь 2016г.</t>
  </si>
  <si>
    <t>Ввести в план закупки товаров (работ, услуг) порядковые номера: 2.83</t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</si>
  <si>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222 276 858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3 889 626,91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</si>
  <si>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897 424 945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4 561 311,91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</si>
  <si>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t>Изменения в План закупки товаров (работ, услуг) № 21</t>
  </si>
  <si>
    <t>3.20</t>
  </si>
  <si>
    <t>46.51.1; 26.20</t>
  </si>
  <si>
    <t>26.20.15</t>
  </si>
  <si>
    <t>Поставка средств вычислительной техники</t>
  </si>
  <si>
    <t>- Комплект ПК конфигурации "Инженерный ПК" - 50 шт.;                                              - Комплект ПК конфигурации "Тонкий клиент" - 30 шт.;                     - Комплект ПК конфигурации "Офисный ПК" - 50 шт.</t>
  </si>
  <si>
    <t>закупка у единственного поставщика</t>
  </si>
  <si>
    <t>6 300 000р.</t>
  </si>
  <si>
    <t>- Комплект ПК конфигурации "Инженерный ПК" - 50 шт.;                                              - Комплект ПК конфигурации "Тонкий клиент" - 30 шт.;                                 - Комплект ПК конфигурации "Офисный ПК" - 50 шт.</t>
  </si>
  <si>
    <t>Ввести в план закупки товаров (работ, услуг) порядковые номера: 3.20</t>
  </si>
  <si>
    <r>
      <t xml:space="preserve">      </t>
    </r>
    <r>
      <rPr>
        <u val="single"/>
        <sz val="12"/>
        <rFont val="Times New Roman"/>
        <family val="1"/>
      </rPr>
      <t xml:space="preserve"> " 07 "  июля  2016 г.</t>
    </r>
  </si>
  <si>
    <t>3.21</t>
  </si>
  <si>
    <t>42.11</t>
  </si>
  <si>
    <t>42.11.1</t>
  </si>
  <si>
    <t>Текущий ремонт дорог на базе отдыха "Рубин"</t>
  </si>
  <si>
    <t>согласно Техническому заданию</t>
  </si>
  <si>
    <t>усл.ед.</t>
  </si>
  <si>
    <t>г.Йошкар-Ола Республика Марий Эл</t>
  </si>
  <si>
    <t>164 181 р.</t>
  </si>
  <si>
    <t>июль 2016</t>
  </si>
  <si>
    <t>август 2016</t>
  </si>
  <si>
    <t>Ввести в план закупки товаров (работ, услуг) порядковые номера: 3.20; 3.21; 3.22</t>
  </si>
  <si>
    <t>3.22</t>
  </si>
  <si>
    <t>46.69.4</t>
  </si>
  <si>
    <t>28.93.15.127</t>
  </si>
  <si>
    <t>Поставка Ротационной печи S400J с расстойным шкафом, производство SVEBA DAHLEN (Швеция)</t>
  </si>
  <si>
    <t>Габаритные размеры - ш/г/в - 1168/953/2207; мощность - 21*24,5 кВт, размер лотка - 600х450 мм</t>
  </si>
  <si>
    <t>октябрь 2016</t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</si>
  <si>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903 889 126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4 576 556,91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</si>
  <si>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r>
      <t>и среднего предпринимательства, составляет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228 576 858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 xml:space="preserve">3 889 626,91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</si>
  <si>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t>Руб.</t>
  </si>
  <si>
    <t xml:space="preserve">среднего предпринимательства, составляет:  </t>
  </si>
  <si>
    <r>
      <t xml:space="preserve">инновационной продукции, высокотехнологичной продукции) составляет: </t>
    </r>
  </si>
  <si>
    <t xml:space="preserve">                                     </t>
  </si>
  <si>
    <t xml:space="preserve"> Б. И. Ефремов </t>
  </si>
  <si>
    <t>ГОЗ</t>
  </si>
  <si>
    <t>вода</t>
  </si>
  <si>
    <t>эл. эн. И газ.</t>
  </si>
  <si>
    <t>На минус:</t>
  </si>
  <si>
    <t>ОБЪЕМ</t>
  </si>
  <si>
    <t>СМСП</t>
  </si>
  <si>
    <t>Сведения о количестве (объеме)</t>
  </si>
  <si>
    <t xml:space="preserve">Ввести в план закупки у СМСП порядковые номера: </t>
  </si>
  <si>
    <t>порядковые номера:</t>
  </si>
  <si>
    <t>Изъять порядковые номера:</t>
  </si>
  <si>
    <t>Ввести в план закупок следующие порядковые №:</t>
  </si>
  <si>
    <t>и среднего предпринимательства, составляет:      (         %)</t>
  </si>
  <si>
    <t xml:space="preserve">                     </t>
  </si>
  <si>
    <t>между осн. И доч. Общ.</t>
  </si>
  <si>
    <t xml:space="preserve">                                                                                                                     </t>
  </si>
  <si>
    <t>Исп.:</t>
  </si>
  <si>
    <t>26.11</t>
  </si>
  <si>
    <t>Январь 2019 год</t>
  </si>
  <si>
    <t>26.11.1</t>
  </si>
  <si>
    <t>26.11.12</t>
  </si>
  <si>
    <t>Декабрь 2019 год</t>
  </si>
  <si>
    <t xml:space="preserve">2019 год </t>
  </si>
  <si>
    <t>Март     2019 год</t>
  </si>
  <si>
    <t>26.51</t>
  </si>
  <si>
    <t>26.51.6</t>
  </si>
  <si>
    <t>Поставка сигнализаторов</t>
  </si>
  <si>
    <t>Продукция поставляется в соответствии с ТУ (ГОЗ)</t>
  </si>
  <si>
    <t>26.11.2</t>
  </si>
  <si>
    <t>Поставка диодов</t>
  </si>
  <si>
    <t>Поставка конденсаторов и модулей</t>
  </si>
  <si>
    <t>26.11.3</t>
  </si>
  <si>
    <t>Поставка транзисторов и микросхем</t>
  </si>
  <si>
    <t>27.12</t>
  </si>
  <si>
    <t>27.12.24</t>
  </si>
  <si>
    <t>Поставка реле</t>
  </si>
  <si>
    <t>Поставка микросхем</t>
  </si>
  <si>
    <t>Поставка электровакуумных приборов</t>
  </si>
  <si>
    <t>Поставка электрорадиоизделий</t>
  </si>
  <si>
    <t>28.15.10.111</t>
  </si>
  <si>
    <t>28.15</t>
  </si>
  <si>
    <t>Поставка подшипников</t>
  </si>
  <si>
    <t>27.33</t>
  </si>
  <si>
    <t>27.33.11.140</t>
  </si>
  <si>
    <t>Поставка переключателей</t>
  </si>
  <si>
    <t xml:space="preserve"> Поставка светодиодов</t>
  </si>
  <si>
    <t>Порядковые номера:</t>
  </si>
  <si>
    <t>Март          2019 год</t>
  </si>
  <si>
    <t>усл.шт.</t>
  </si>
  <si>
    <t>1.68</t>
  </si>
  <si>
    <t>27.33.13.120</t>
  </si>
  <si>
    <t>Поставка комплектующих изделий</t>
  </si>
  <si>
    <t>Май 2019 год</t>
  </si>
  <si>
    <t>Изменения в План закупки товаров (работ, услуг) № 7</t>
  </si>
  <si>
    <t>1.69</t>
  </si>
  <si>
    <t>26.30.17</t>
  </si>
  <si>
    <t>26.30.11</t>
  </si>
  <si>
    <t>Работы по восстановлению изделий</t>
  </si>
  <si>
    <t>1.70</t>
  </si>
  <si>
    <t>26.11.9</t>
  </si>
  <si>
    <t>Поставка конденсаторов</t>
  </si>
  <si>
    <t>1.71</t>
  </si>
  <si>
    <t>Поставка моноблока</t>
  </si>
  <si>
    <t>1.72</t>
  </si>
  <si>
    <t>Поставка клистрона</t>
  </si>
  <si>
    <t>1.73</t>
  </si>
  <si>
    <t>1.74</t>
  </si>
  <si>
    <t>27.90.5</t>
  </si>
  <si>
    <t>Июнь 2019 год</t>
  </si>
  <si>
    <t>1.75</t>
  </si>
  <si>
    <t>45.11.1</t>
  </si>
  <si>
    <t>Поставка автомашины Лада Ларгус</t>
  </si>
  <si>
    <t>Легковая автомашина, 5 мест, комплектация - люкс-глонасс</t>
  </si>
  <si>
    <t>1.76</t>
  </si>
  <si>
    <t>86.10</t>
  </si>
  <si>
    <t>86.21.10</t>
  </si>
  <si>
    <t xml:space="preserve">Оказание услуги по проведению медицинского осмотра лиц, работающих во вредных и (или) опасных условиях труда </t>
  </si>
  <si>
    <t>1. Периодический медицинский осмотр должен быть проведен в соответствии с требованиями Приказа  Минздравсоцразвития РФ от 12 апреля 2011 г. № 302н.
2. Наличие у организации лицензии на осуществление работ и оказание услуг.
3. Наличие в штате организации специалистов, привлекаемых к проведению периодического медосмотра.
4. Наличие в штате организации врача-профпатолога. 
5. Все врачи-специалисты организации, участвующие в проведении периодического медицинского осмотра, должны пройти в установленном порядке повышение квалификации по специальности «профпатология».</t>
  </si>
  <si>
    <t>Человек</t>
  </si>
  <si>
    <t>Март                    2019 год</t>
  </si>
  <si>
    <t>Начальник СОЗД упр.69</t>
  </si>
  <si>
    <t>В.А. Самохина</t>
  </si>
  <si>
    <t>Н.Н.Денисова</t>
  </si>
  <si>
    <t xml:space="preserve">       тел.: 39-19</t>
  </si>
  <si>
    <t>тел.: 39-19</t>
  </si>
  <si>
    <t xml:space="preserve">Н.Н.Денисова  </t>
  </si>
  <si>
    <t>В.А.Самохина</t>
  </si>
  <si>
    <t>1.77</t>
  </si>
  <si>
    <r>
      <t xml:space="preserve">      </t>
    </r>
    <r>
      <rPr>
        <u val="single"/>
        <sz val="12"/>
        <rFont val="Times New Roman"/>
        <family val="1"/>
      </rPr>
      <t xml:space="preserve"> "11" марта  2019 г.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</si>
</sst>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/yyyy"/>
    <numFmt numFmtId="177" formatCode="0.000"/>
    <numFmt numFmtId="178" formatCode="#,##0.00&quot;р.&quot;"/>
    <numFmt numFmtId="179" formatCode="#,##0&quot;р.&quot;"/>
    <numFmt numFmtId="180" formatCode="#,##0\ [$€-1];[Red]\-#,##0\ [$€-1]"/>
    <numFmt numFmtId="181" formatCode="[$$-409]#,##0_ ;[Red]\-[$$-409]#,##0\ "/>
    <numFmt numFmtId="182" formatCode="#,##0.00\ [$€-1];[Red]\-#,##0.00\ [$€-1]"/>
    <numFmt numFmtId="183" formatCode="#,##0.0_р_.;[Red]\-#,##0.0_р_."/>
    <numFmt numFmtId="184" formatCode="#,##0.00\ [$€-1]"/>
    <numFmt numFmtId="185" formatCode="#,##0.00\ [$р.-423]"/>
    <numFmt numFmtId="186" formatCode="#,##0\ [$р.-423]"/>
    <numFmt numFmtId="187" formatCode="#,##0.00\ [$€-42D]"/>
    <numFmt numFmtId="188" formatCode="#,##0.00_ ;[Red]\-#,##0.00\ "/>
    <numFmt numFmtId="189" formatCode="#,##0.0"/>
    <numFmt numFmtId="190" formatCode="#,##0.0\ [$р.-423]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#,##0.00\ &quot;₽&quot;"/>
    <numFmt numFmtId="197" formatCode="#,##0\ [$р.-423];[Red]\-#,##0\ [$р.-423]"/>
    <numFmt numFmtId="198" formatCode="[$$-1009]#,##0.00"/>
    <numFmt numFmtId="199" formatCode="#,##0.0&quot;р.&quot;;[Red]\-#,##0.0&quot;р.&quot;"/>
    <numFmt numFmtId="200" formatCode="[$$-409]#,##0.00_ ;[Red]\-[$$-409]#,##0.00\ "/>
    <numFmt numFmtId="201" formatCode="#,##0.00\ _₽"/>
    <numFmt numFmtId="202" formatCode="0.0000"/>
    <numFmt numFmtId="203" formatCode="[$€-2]\ #,##0.00"/>
    <numFmt numFmtId="204" formatCode="#,##0.0\ [$р.-423];[Red]\-#,##0.0\ [$р.-423]"/>
    <numFmt numFmtId="205" formatCode="#,##0.00\ [$р.-423];[Red]\-#,##0.00\ [$р.-423]"/>
    <numFmt numFmtId="206" formatCode="[$-FC19]d\ mmmm\ yyyy\ &quot;г.&quot;"/>
    <numFmt numFmtId="207" formatCode="[$$-409]#,##0.00"/>
    <numFmt numFmtId="208" formatCode="#,##0.00\ [$$-C0C]"/>
    <numFmt numFmtId="209" formatCode="#,##0.000\ [$р.-423]"/>
    <numFmt numFmtId="210" formatCode="#,##0.0000\ [$р.-423]"/>
    <numFmt numFmtId="211" formatCode="0.00000"/>
    <numFmt numFmtId="212" formatCode="#,##0.000\ _₽"/>
    <numFmt numFmtId="213" formatCode="#,##0.0000\ _₽"/>
  </numFmts>
  <fonts count="3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2"/>
      <color indexed="10"/>
      <name val="Times New Roman"/>
      <family val="1"/>
    </font>
    <font>
      <sz val="11"/>
      <name val="Helv"/>
      <family val="0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177" fontId="1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/>
      <protection/>
    </xf>
    <xf numFmtId="1" fontId="1" fillId="0" borderId="0" xfId="54" applyNumberFormat="1" applyFont="1" applyFill="1" applyBorder="1" applyAlignment="1">
      <alignment horizontal="center" vertical="center" wrapText="1"/>
      <protection/>
    </xf>
    <xf numFmtId="38" fontId="1" fillId="0" borderId="14" xfId="54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5" fontId="1" fillId="0" borderId="14" xfId="54" applyNumberFormat="1" applyFont="1" applyFill="1" applyBorder="1" applyAlignment="1">
      <alignment horizontal="right" vertical="center" wrapText="1"/>
      <protection/>
    </xf>
    <xf numFmtId="180" fontId="1" fillId="0" borderId="14" xfId="54" applyNumberFormat="1" applyFont="1" applyFill="1" applyBorder="1" applyAlignment="1">
      <alignment horizontal="right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81" fontId="1" fillId="0" borderId="14" xfId="54" applyNumberFormat="1" applyFont="1" applyFill="1" applyBorder="1" applyAlignment="1">
      <alignment horizontal="right" vertical="center" wrapText="1"/>
      <protection/>
    </xf>
    <xf numFmtId="165" fontId="1" fillId="0" borderId="14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15" fillId="0" borderId="14" xfId="0" applyFont="1" applyFill="1" applyBorder="1" applyAlignment="1">
      <alignment vertical="top" wrapText="1"/>
    </xf>
    <xf numFmtId="179" fontId="16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" fontId="2" fillId="0" borderId="22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54" applyNumberFormat="1" applyFont="1" applyFill="1" applyBorder="1" applyAlignment="1">
      <alignment horizontal="center" vertical="center" wrapText="1" shrinkToFit="1"/>
      <protection/>
    </xf>
    <xf numFmtId="1" fontId="1" fillId="0" borderId="14" xfId="54" applyNumberFormat="1" applyFont="1" applyFill="1" applyBorder="1" applyAlignment="1">
      <alignment horizontal="center" vertical="center" wrapText="1"/>
      <protection/>
    </xf>
    <xf numFmtId="165" fontId="1" fillId="0" borderId="14" xfId="54" applyNumberFormat="1" applyFont="1" applyFill="1" applyBorder="1" applyAlignment="1">
      <alignment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 shrinkToFit="1"/>
      <protection/>
    </xf>
    <xf numFmtId="0" fontId="1" fillId="0" borderId="17" xfId="54" applyNumberFormat="1" applyFont="1" applyFill="1" applyBorder="1" applyAlignment="1">
      <alignment horizontal="center" vertical="center" wrapText="1"/>
      <protection/>
    </xf>
    <xf numFmtId="49" fontId="16" fillId="0" borderId="0" xfId="0" applyNumberFormat="1" applyFont="1" applyFill="1" applyBorder="1" applyAlignment="1">
      <alignment horizontal="center" vertical="center" wrapText="1"/>
    </xf>
    <xf numFmtId="179" fontId="16" fillId="0" borderId="23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17" fillId="0" borderId="14" xfId="54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82" fontId="1" fillId="0" borderId="14" xfId="54" applyNumberFormat="1" applyFont="1" applyFill="1" applyBorder="1" applyAlignment="1">
      <alignment vertical="center" wrapText="1"/>
      <protection/>
    </xf>
    <xf numFmtId="0" fontId="1" fillId="0" borderId="14" xfId="54" applyNumberFormat="1" applyFont="1" applyFill="1" applyBorder="1" applyAlignment="1" quotePrefix="1">
      <alignment horizontal="center" vertical="center" wrapText="1"/>
      <protection/>
    </xf>
    <xf numFmtId="182" fontId="1" fillId="0" borderId="14" xfId="54" applyNumberFormat="1" applyFont="1" applyFill="1" applyBorder="1" applyAlignment="1">
      <alignment horizontal="right" vertical="center" wrapText="1"/>
      <protection/>
    </xf>
    <xf numFmtId="38" fontId="1" fillId="0" borderId="13" xfId="54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 vertical="center" wrapText="1"/>
    </xf>
    <xf numFmtId="178" fontId="1" fillId="0" borderId="14" xfId="54" applyNumberFormat="1" applyFont="1" applyFill="1" applyBorder="1" applyAlignment="1">
      <alignment horizontal="right" vertical="center" wrapText="1"/>
      <protection/>
    </xf>
    <xf numFmtId="0" fontId="14" fillId="0" borderId="14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/>
    </xf>
    <xf numFmtId="4" fontId="1" fillId="0" borderId="14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85" fontId="1" fillId="0" borderId="14" xfId="54" applyNumberFormat="1" applyFont="1" applyFill="1" applyBorder="1" applyAlignment="1">
      <alignment horizontal="right" vertical="center" wrapText="1"/>
      <protection/>
    </xf>
    <xf numFmtId="0" fontId="15" fillId="24" borderId="14" xfId="0" applyFont="1" applyFill="1" applyBorder="1" applyAlignment="1">
      <alignment horizontal="left" vertical="top" wrapText="1"/>
    </xf>
    <xf numFmtId="0" fontId="10" fillId="25" borderId="0" xfId="0" applyFont="1" applyFill="1" applyAlignment="1">
      <alignment/>
    </xf>
    <xf numFmtId="178" fontId="0" fillId="0" borderId="0" xfId="0" applyNumberFormat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54" applyNumberFormat="1" applyFont="1" applyFill="1" applyBorder="1" applyAlignment="1">
      <alignment horizontal="center" vertical="center" wrapText="1"/>
      <protection/>
    </xf>
    <xf numFmtId="4" fontId="16" fillId="0" borderId="14" xfId="0" applyNumberFormat="1" applyFont="1" applyFill="1" applyBorder="1" applyAlignment="1">
      <alignment horizontal="center" vertical="center" wrapText="1"/>
    </xf>
    <xf numFmtId="1" fontId="16" fillId="0" borderId="14" xfId="54" applyNumberFormat="1" applyFont="1" applyFill="1" applyBorder="1" applyAlignment="1">
      <alignment horizontal="center" vertical="center" wrapText="1"/>
      <protection/>
    </xf>
    <xf numFmtId="179" fontId="16" fillId="0" borderId="14" xfId="0" applyNumberFormat="1" applyFont="1" applyFill="1" applyBorder="1" applyAlignment="1">
      <alignment horizontal="right" vertical="center" wrapText="1"/>
    </xf>
    <xf numFmtId="40" fontId="15" fillId="0" borderId="14" xfId="54" applyNumberFormat="1" applyFont="1" applyFill="1" applyBorder="1" applyAlignment="1">
      <alignment horizontal="right" vertical="center" wrapText="1"/>
      <protection/>
    </xf>
    <xf numFmtId="165" fontId="1" fillId="0" borderId="14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7" fontId="1" fillId="0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justify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49" fontId="1" fillId="0" borderId="0" xfId="54" applyNumberFormat="1" applyFont="1" applyFill="1" applyBorder="1" applyAlignment="1">
      <alignment vertical="center" wrapText="1"/>
      <protection/>
    </xf>
    <xf numFmtId="185" fontId="1" fillId="0" borderId="0" xfId="54" applyNumberFormat="1" applyFont="1" applyFill="1" applyBorder="1" applyAlignment="1">
      <alignment horizontal="center" vertical="center" wrapText="1"/>
      <protection/>
    </xf>
    <xf numFmtId="167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78" fontId="20" fillId="0" borderId="0" xfId="0" applyNumberFormat="1" applyFont="1" applyFill="1" applyBorder="1" applyAlignment="1">
      <alignment wrapText="1"/>
    </xf>
    <xf numFmtId="167" fontId="1" fillId="0" borderId="14" xfId="0" applyNumberFormat="1" applyFont="1" applyFill="1" applyBorder="1" applyAlignment="1">
      <alignment horizontal="right" wrapText="1"/>
    </xf>
    <xf numFmtId="0" fontId="16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76" fontId="16" fillId="0" borderId="14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right" wrapText="1"/>
    </xf>
    <xf numFmtId="0" fontId="11" fillId="24" borderId="0" xfId="0" applyFont="1" applyFill="1" applyAlignment="1">
      <alignment wrapText="1"/>
    </xf>
    <xf numFmtId="185" fontId="1" fillId="0" borderId="14" xfId="0" applyNumberFormat="1" applyFont="1" applyFill="1" applyBorder="1" applyAlignment="1">
      <alignment horizontal="right" vertical="center" wrapText="1"/>
    </xf>
    <xf numFmtId="0" fontId="1" fillId="0" borderId="24" xfId="54" applyNumberFormat="1" applyFont="1" applyFill="1" applyBorder="1" applyAlignment="1">
      <alignment horizontal="center" vertical="center" wrapText="1"/>
      <protection/>
    </xf>
    <xf numFmtId="196" fontId="11" fillId="24" borderId="0" xfId="0" applyNumberFormat="1" applyFont="1" applyFill="1" applyBorder="1" applyAlignment="1">
      <alignment horizontal="left" vertical="center" wrapText="1"/>
    </xf>
    <xf numFmtId="196" fontId="11" fillId="24" borderId="0" xfId="0" applyNumberFormat="1" applyFont="1" applyFill="1" applyBorder="1" applyAlignment="1">
      <alignment horizontal="center" vertical="center" wrapText="1"/>
    </xf>
    <xf numFmtId="185" fontId="1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85" fontId="16" fillId="0" borderId="14" xfId="0" applyNumberFormat="1" applyFont="1" applyFill="1" applyBorder="1" applyAlignment="1">
      <alignment horizontal="right" vertical="center" wrapText="1"/>
    </xf>
    <xf numFmtId="185" fontId="1" fillId="0" borderId="24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6" fillId="0" borderId="13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Font="1" applyFill="1" applyBorder="1" applyAlignment="1">
      <alignment horizontal="center" vertical="center" wrapText="1"/>
      <protection/>
    </xf>
    <xf numFmtId="178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4" fontId="21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center" vertical="center"/>
    </xf>
    <xf numFmtId="0" fontId="1" fillId="0" borderId="17" xfId="54" applyNumberFormat="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7" fillId="0" borderId="23" xfId="43" applyFont="1" applyFill="1" applyBorder="1" applyAlignment="1" applyProtection="1">
      <alignment horizontal="center"/>
      <protection/>
    </xf>
    <xf numFmtId="0" fontId="7" fillId="0" borderId="17" xfId="43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0" fontId="1" fillId="0" borderId="16" xfId="54" applyNumberFormat="1" applyFont="1" applyFill="1" applyBorder="1" applyAlignment="1">
      <alignment horizontal="left" vertical="center" wrapText="1"/>
      <protection/>
    </xf>
    <xf numFmtId="0" fontId="1" fillId="0" borderId="23" xfId="54" applyNumberFormat="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7" fillId="0" borderId="16" xfId="43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right" wrapText="1"/>
    </xf>
    <xf numFmtId="0" fontId="7" fillId="0" borderId="14" xfId="43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left" vertical="top" wrapText="1"/>
    </xf>
    <xf numFmtId="49" fontId="15" fillId="0" borderId="0" xfId="54" applyNumberFormat="1" applyFont="1" applyFill="1" applyBorder="1" applyAlignment="1">
      <alignment horizontal="left" vertical="center" wrapText="1"/>
      <protection/>
    </xf>
    <xf numFmtId="49" fontId="15" fillId="0" borderId="16" xfId="54" applyNumberFormat="1" applyFont="1" applyFill="1" applyBorder="1" applyAlignment="1">
      <alignment horizontal="left" vertical="center" wrapText="1"/>
      <protection/>
    </xf>
    <xf numFmtId="49" fontId="15" fillId="0" borderId="23" xfId="54" applyNumberFormat="1" applyFont="1" applyFill="1" applyBorder="1" applyAlignment="1">
      <alignment horizontal="left" vertical="center" wrapText="1"/>
      <protection/>
    </xf>
    <xf numFmtId="49" fontId="15" fillId="0" borderId="17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" fillId="0" borderId="14" xfId="54" applyNumberFormat="1" applyFont="1" applyFill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="75" zoomScaleNormal="75" zoomScaleSheetLayoutView="75" zoomScalePageLayoutView="0" workbookViewId="0" topLeftCell="A25">
      <selection activeCell="F23" sqref="F23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09" t="s">
        <v>12</v>
      </c>
      <c r="M1" s="209"/>
      <c r="N1" s="209"/>
      <c r="O1" s="209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09" t="s">
        <v>13</v>
      </c>
      <c r="M2" s="209"/>
      <c r="N2" s="209"/>
      <c r="O2" s="209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101</v>
      </c>
      <c r="M5" s="19"/>
      <c r="N5" s="19"/>
      <c r="O5" s="19"/>
      <c r="P5" s="2"/>
    </row>
    <row r="6" spans="1:15" ht="15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1"/>
      <c r="O6" s="11"/>
    </row>
    <row r="7" spans="1:15" ht="15.75">
      <c r="A7" s="209" t="s">
        <v>56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14"/>
      <c r="N7" s="14"/>
      <c r="O7" s="14"/>
    </row>
    <row r="8" spans="1:15" ht="15.75">
      <c r="A8" s="209" t="s">
        <v>38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11"/>
      <c r="N8" s="11"/>
      <c r="O8" s="11"/>
    </row>
    <row r="9" spans="1:15" ht="15.7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11"/>
      <c r="N9" s="11"/>
      <c r="O9" s="11"/>
    </row>
    <row r="10" spans="1:15" ht="15.75">
      <c r="A10" s="212" t="s">
        <v>14</v>
      </c>
      <c r="B10" s="212"/>
      <c r="C10" s="212"/>
      <c r="D10" s="212"/>
      <c r="E10" s="212"/>
      <c r="F10" s="198" t="s">
        <v>15</v>
      </c>
      <c r="G10" s="215"/>
      <c r="H10" s="215"/>
      <c r="I10" s="215"/>
      <c r="J10" s="215"/>
      <c r="K10" s="215"/>
      <c r="L10" s="215"/>
      <c r="M10" s="215"/>
      <c r="N10" s="215"/>
      <c r="O10" s="216"/>
    </row>
    <row r="11" spans="1:15" ht="15.75">
      <c r="A11" s="212" t="s">
        <v>16</v>
      </c>
      <c r="B11" s="212"/>
      <c r="C11" s="212"/>
      <c r="D11" s="212"/>
      <c r="E11" s="212"/>
      <c r="F11" s="198" t="s">
        <v>17</v>
      </c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15.75">
      <c r="A12" s="212" t="s">
        <v>18</v>
      </c>
      <c r="B12" s="212"/>
      <c r="C12" s="212"/>
      <c r="D12" s="212"/>
      <c r="E12" s="212"/>
      <c r="F12" s="205" t="s">
        <v>19</v>
      </c>
      <c r="G12" s="206"/>
      <c r="H12" s="206"/>
      <c r="I12" s="206"/>
      <c r="J12" s="206"/>
      <c r="K12" s="206"/>
      <c r="L12" s="206"/>
      <c r="M12" s="206"/>
      <c r="N12" s="206"/>
      <c r="O12" s="207"/>
    </row>
    <row r="13" spans="1:15" ht="15.75">
      <c r="A13" s="212" t="s">
        <v>20</v>
      </c>
      <c r="B13" s="212"/>
      <c r="C13" s="212"/>
      <c r="D13" s="212"/>
      <c r="E13" s="212"/>
      <c r="F13" s="214" t="s">
        <v>21</v>
      </c>
      <c r="G13" s="199"/>
      <c r="H13" s="199"/>
      <c r="I13" s="199"/>
      <c r="J13" s="199"/>
      <c r="K13" s="199"/>
      <c r="L13" s="199"/>
      <c r="M13" s="199"/>
      <c r="N13" s="199"/>
      <c r="O13" s="200"/>
    </row>
    <row r="14" spans="1:15" ht="15.75">
      <c r="A14" s="212" t="s">
        <v>22</v>
      </c>
      <c r="B14" s="212"/>
      <c r="C14" s="212"/>
      <c r="D14" s="212"/>
      <c r="E14" s="212"/>
      <c r="F14" s="205">
        <v>1200001885</v>
      </c>
      <c r="G14" s="206"/>
      <c r="H14" s="206"/>
      <c r="I14" s="206"/>
      <c r="J14" s="206"/>
      <c r="K14" s="206"/>
      <c r="L14" s="206"/>
      <c r="M14" s="206"/>
      <c r="N14" s="206"/>
      <c r="O14" s="207"/>
    </row>
    <row r="15" spans="1:15" ht="15.75">
      <c r="A15" s="212" t="s">
        <v>23</v>
      </c>
      <c r="B15" s="212"/>
      <c r="C15" s="212"/>
      <c r="D15" s="212"/>
      <c r="E15" s="212"/>
      <c r="F15" s="205">
        <v>121550001</v>
      </c>
      <c r="G15" s="206"/>
      <c r="H15" s="206"/>
      <c r="I15" s="206"/>
      <c r="J15" s="206"/>
      <c r="K15" s="206"/>
      <c r="L15" s="206"/>
      <c r="M15" s="206"/>
      <c r="N15" s="206"/>
      <c r="O15" s="207"/>
    </row>
    <row r="16" spans="1:15" ht="15.75">
      <c r="A16" s="212" t="s">
        <v>24</v>
      </c>
      <c r="B16" s="212"/>
      <c r="C16" s="212"/>
      <c r="D16" s="212"/>
      <c r="E16" s="212"/>
      <c r="F16" s="205">
        <v>88401000000</v>
      </c>
      <c r="G16" s="206"/>
      <c r="H16" s="206"/>
      <c r="I16" s="206"/>
      <c r="J16" s="206"/>
      <c r="K16" s="206"/>
      <c r="L16" s="206"/>
      <c r="M16" s="206"/>
      <c r="N16" s="206"/>
      <c r="O16" s="207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13" t="s">
        <v>3</v>
      </c>
      <c r="B18" s="213" t="s">
        <v>4</v>
      </c>
      <c r="C18" s="213" t="s">
        <v>37</v>
      </c>
      <c r="D18" s="211" t="s">
        <v>5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0" t="s">
        <v>6</v>
      </c>
      <c r="O18" s="204" t="s">
        <v>25</v>
      </c>
    </row>
    <row r="19" spans="1:15" ht="53.25" customHeight="1">
      <c r="A19" s="213"/>
      <c r="B19" s="213"/>
      <c r="C19" s="213"/>
      <c r="D19" s="211" t="s">
        <v>7</v>
      </c>
      <c r="E19" s="211" t="s">
        <v>26</v>
      </c>
      <c r="F19" s="211" t="s">
        <v>8</v>
      </c>
      <c r="G19" s="211"/>
      <c r="H19" s="17" t="s">
        <v>27</v>
      </c>
      <c r="I19" s="211" t="s">
        <v>9</v>
      </c>
      <c r="J19" s="211"/>
      <c r="K19" s="194" t="s">
        <v>36</v>
      </c>
      <c r="L19" s="211" t="s">
        <v>10</v>
      </c>
      <c r="M19" s="211"/>
      <c r="N19" s="210"/>
      <c r="O19" s="204"/>
    </row>
    <row r="20" spans="1:15" ht="90" customHeight="1">
      <c r="A20" s="213"/>
      <c r="B20" s="213"/>
      <c r="C20" s="213"/>
      <c r="D20" s="211"/>
      <c r="E20" s="211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194"/>
      <c r="L20" s="17" t="s">
        <v>31</v>
      </c>
      <c r="M20" s="17" t="s">
        <v>32</v>
      </c>
      <c r="N20" s="210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5" ht="18.75" customHeight="1">
      <c r="A22" s="217" t="s">
        <v>123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9"/>
    </row>
    <row r="23" spans="1:17" s="4" customFormat="1" ht="60">
      <c r="A23" s="57" t="s">
        <v>57</v>
      </c>
      <c r="B23" s="69" t="s">
        <v>99</v>
      </c>
      <c r="C23" s="70" t="s">
        <v>100</v>
      </c>
      <c r="D23" s="29" t="s">
        <v>58</v>
      </c>
      <c r="E23" s="69" t="s">
        <v>98</v>
      </c>
      <c r="F23" s="70" t="s">
        <v>54</v>
      </c>
      <c r="G23" s="69" t="s">
        <v>52</v>
      </c>
      <c r="H23" s="69">
        <v>1</v>
      </c>
      <c r="I23" s="29">
        <v>88401</v>
      </c>
      <c r="J23" s="69" t="s">
        <v>55</v>
      </c>
      <c r="K23" s="90">
        <v>16860</v>
      </c>
      <c r="L23" s="57" t="s">
        <v>81</v>
      </c>
      <c r="M23" s="71" t="s">
        <v>94</v>
      </c>
      <c r="N23" s="69" t="s">
        <v>51</v>
      </c>
      <c r="O23" s="69" t="s">
        <v>49</v>
      </c>
      <c r="P23" s="21"/>
      <c r="Q23" s="21"/>
    </row>
    <row r="24" spans="1:17" s="4" customFormat="1" ht="60">
      <c r="A24" s="57" t="s">
        <v>59</v>
      </c>
      <c r="B24" s="69" t="s">
        <v>99</v>
      </c>
      <c r="C24" s="70" t="s">
        <v>100</v>
      </c>
      <c r="D24" s="29" t="s">
        <v>60</v>
      </c>
      <c r="E24" s="69" t="s">
        <v>98</v>
      </c>
      <c r="F24" s="70" t="s">
        <v>54</v>
      </c>
      <c r="G24" s="69" t="s">
        <v>52</v>
      </c>
      <c r="H24" s="69">
        <v>4</v>
      </c>
      <c r="I24" s="29">
        <v>88401</v>
      </c>
      <c r="J24" s="69" t="s">
        <v>55</v>
      </c>
      <c r="K24" s="90">
        <v>50480</v>
      </c>
      <c r="L24" s="57" t="s">
        <v>81</v>
      </c>
      <c r="M24" s="71" t="s">
        <v>94</v>
      </c>
      <c r="N24" s="69" t="s">
        <v>51</v>
      </c>
      <c r="O24" s="69" t="s">
        <v>49</v>
      </c>
      <c r="P24" s="21"/>
      <c r="Q24" s="21"/>
    </row>
    <row r="25" spans="1:17" s="4" customFormat="1" ht="51">
      <c r="A25" s="57" t="s">
        <v>61</v>
      </c>
      <c r="B25" s="69" t="s">
        <v>62</v>
      </c>
      <c r="C25" s="70" t="s">
        <v>63</v>
      </c>
      <c r="D25" s="29" t="s">
        <v>64</v>
      </c>
      <c r="E25" s="69" t="s">
        <v>65</v>
      </c>
      <c r="F25" s="29">
        <v>876</v>
      </c>
      <c r="G25" s="29" t="s">
        <v>66</v>
      </c>
      <c r="H25" s="29">
        <v>1</v>
      </c>
      <c r="I25" s="29">
        <v>88401</v>
      </c>
      <c r="J25" s="69" t="s">
        <v>55</v>
      </c>
      <c r="K25" s="67">
        <v>1567992</v>
      </c>
      <c r="L25" s="57" t="s">
        <v>81</v>
      </c>
      <c r="M25" s="71" t="s">
        <v>53</v>
      </c>
      <c r="N25" s="72" t="s">
        <v>67</v>
      </c>
      <c r="O25" s="29" t="s">
        <v>68</v>
      </c>
      <c r="P25" s="21"/>
      <c r="Q25" s="21"/>
    </row>
    <row r="26" spans="1:17" s="4" customFormat="1" ht="105">
      <c r="A26" s="57" t="s">
        <v>84</v>
      </c>
      <c r="B26" s="69" t="s">
        <v>99</v>
      </c>
      <c r="C26" s="70" t="s">
        <v>85</v>
      </c>
      <c r="D26" s="29" t="s">
        <v>87</v>
      </c>
      <c r="E26" s="69" t="s">
        <v>86</v>
      </c>
      <c r="F26" s="70" t="s">
        <v>54</v>
      </c>
      <c r="G26" s="69" t="s">
        <v>52</v>
      </c>
      <c r="H26" s="69">
        <v>33</v>
      </c>
      <c r="I26" s="29">
        <v>88401</v>
      </c>
      <c r="J26" s="69" t="s">
        <v>55</v>
      </c>
      <c r="K26" s="67">
        <v>2316897</v>
      </c>
      <c r="L26" s="57" t="s">
        <v>81</v>
      </c>
      <c r="M26" s="71" t="s">
        <v>82</v>
      </c>
      <c r="N26" s="69" t="s">
        <v>51</v>
      </c>
      <c r="O26" s="69" t="s">
        <v>49</v>
      </c>
      <c r="P26" s="21"/>
      <c r="Q26" s="21"/>
    </row>
    <row r="27" spans="1:17" s="4" customFormat="1" ht="45">
      <c r="A27" s="57" t="s">
        <v>89</v>
      </c>
      <c r="B27" s="69" t="s">
        <v>90</v>
      </c>
      <c r="C27" s="70" t="s">
        <v>91</v>
      </c>
      <c r="D27" s="29" t="s">
        <v>92</v>
      </c>
      <c r="E27" s="69" t="s">
        <v>93</v>
      </c>
      <c r="F27" s="70" t="s">
        <v>54</v>
      </c>
      <c r="G27" s="69" t="s">
        <v>52</v>
      </c>
      <c r="H27" s="69">
        <v>1</v>
      </c>
      <c r="I27" s="29">
        <v>88401</v>
      </c>
      <c r="J27" s="69" t="s">
        <v>55</v>
      </c>
      <c r="K27" s="67">
        <v>870000</v>
      </c>
      <c r="L27" s="57" t="s">
        <v>81</v>
      </c>
      <c r="M27" s="71" t="s">
        <v>88</v>
      </c>
      <c r="N27" s="69" t="s">
        <v>51</v>
      </c>
      <c r="O27" s="69" t="s">
        <v>49</v>
      </c>
      <c r="P27" s="21"/>
      <c r="Q27" s="21"/>
    </row>
    <row r="28" spans="1:17" s="4" customFormat="1" ht="45">
      <c r="A28" s="57" t="s">
        <v>108</v>
      </c>
      <c r="B28" s="29" t="s">
        <v>102</v>
      </c>
      <c r="C28" s="29" t="s">
        <v>106</v>
      </c>
      <c r="D28" s="29" t="s">
        <v>103</v>
      </c>
      <c r="E28" s="29" t="s">
        <v>107</v>
      </c>
      <c r="F28" s="29">
        <v>112</v>
      </c>
      <c r="G28" s="29" t="s">
        <v>104</v>
      </c>
      <c r="H28" s="29">
        <v>240000</v>
      </c>
      <c r="I28" s="29">
        <v>88401</v>
      </c>
      <c r="J28" s="58" t="s">
        <v>74</v>
      </c>
      <c r="K28" s="67">
        <v>8578000</v>
      </c>
      <c r="L28" s="57" t="s">
        <v>81</v>
      </c>
      <c r="M28" s="71" t="s">
        <v>105</v>
      </c>
      <c r="N28" s="29" t="s">
        <v>51</v>
      </c>
      <c r="O28" s="29" t="s">
        <v>49</v>
      </c>
      <c r="P28" s="30"/>
      <c r="Q28" s="30"/>
    </row>
    <row r="29" spans="1:17" s="4" customFormat="1" ht="45">
      <c r="A29" s="57" t="s">
        <v>119</v>
      </c>
      <c r="B29" s="69" t="s">
        <v>109</v>
      </c>
      <c r="C29" s="70" t="s">
        <v>110</v>
      </c>
      <c r="D29" s="29" t="s">
        <v>124</v>
      </c>
      <c r="E29" s="69" t="s">
        <v>111</v>
      </c>
      <c r="F29" s="70" t="s">
        <v>54</v>
      </c>
      <c r="G29" s="69" t="s">
        <v>52</v>
      </c>
      <c r="H29" s="69">
        <v>352</v>
      </c>
      <c r="I29" s="29">
        <v>88401</v>
      </c>
      <c r="J29" s="69" t="s">
        <v>55</v>
      </c>
      <c r="K29" s="90">
        <v>81612</v>
      </c>
      <c r="L29" s="57" t="s">
        <v>81</v>
      </c>
      <c r="M29" s="71" t="s">
        <v>105</v>
      </c>
      <c r="N29" s="69" t="s">
        <v>51</v>
      </c>
      <c r="O29" s="69" t="s">
        <v>49</v>
      </c>
      <c r="P29" s="21"/>
      <c r="Q29" s="21"/>
    </row>
    <row r="30" spans="1:17" s="4" customFormat="1" ht="60">
      <c r="A30" s="57" t="s">
        <v>120</v>
      </c>
      <c r="B30" s="69" t="s">
        <v>109</v>
      </c>
      <c r="C30" s="70" t="s">
        <v>110</v>
      </c>
      <c r="D30" s="29" t="s">
        <v>112</v>
      </c>
      <c r="E30" s="69" t="s">
        <v>113</v>
      </c>
      <c r="F30" s="29">
        <v>876</v>
      </c>
      <c r="G30" s="29" t="s">
        <v>66</v>
      </c>
      <c r="H30" s="29">
        <v>1</v>
      </c>
      <c r="I30" s="29">
        <v>88401</v>
      </c>
      <c r="J30" s="69" t="s">
        <v>55</v>
      </c>
      <c r="K30" s="67">
        <v>3632512</v>
      </c>
      <c r="L30" s="57" t="s">
        <v>81</v>
      </c>
      <c r="M30" s="71" t="s">
        <v>105</v>
      </c>
      <c r="N30" s="69" t="s">
        <v>51</v>
      </c>
      <c r="O30" s="69" t="s">
        <v>49</v>
      </c>
      <c r="P30" s="21"/>
      <c r="Q30" s="21"/>
    </row>
    <row r="31" spans="1:17" s="4" customFormat="1" ht="45">
      <c r="A31" s="57" t="s">
        <v>121</v>
      </c>
      <c r="B31" s="69" t="s">
        <v>109</v>
      </c>
      <c r="C31" s="70" t="s">
        <v>110</v>
      </c>
      <c r="D31" s="29" t="s">
        <v>114</v>
      </c>
      <c r="E31" s="69" t="s">
        <v>115</v>
      </c>
      <c r="F31" s="29">
        <v>796</v>
      </c>
      <c r="G31" s="69" t="s">
        <v>52</v>
      </c>
      <c r="H31" s="29">
        <v>425</v>
      </c>
      <c r="I31" s="29">
        <v>88401</v>
      </c>
      <c r="J31" s="69" t="s">
        <v>55</v>
      </c>
      <c r="K31" s="67">
        <v>3210185</v>
      </c>
      <c r="L31" s="57" t="s">
        <v>81</v>
      </c>
      <c r="M31" s="71" t="s">
        <v>116</v>
      </c>
      <c r="N31" s="69" t="s">
        <v>51</v>
      </c>
      <c r="O31" s="29" t="s">
        <v>68</v>
      </c>
      <c r="P31" s="21"/>
      <c r="Q31" s="21"/>
    </row>
    <row r="32" spans="1:17" s="4" customFormat="1" ht="45">
      <c r="A32" s="57" t="s">
        <v>122</v>
      </c>
      <c r="B32" s="69" t="s">
        <v>109</v>
      </c>
      <c r="C32" s="70" t="s">
        <v>110</v>
      </c>
      <c r="D32" s="29" t="s">
        <v>117</v>
      </c>
      <c r="E32" s="69" t="s">
        <v>118</v>
      </c>
      <c r="F32" s="29">
        <v>796</v>
      </c>
      <c r="G32" s="69" t="s">
        <v>52</v>
      </c>
      <c r="H32" s="69">
        <v>250</v>
      </c>
      <c r="I32" s="29">
        <v>88401</v>
      </c>
      <c r="J32" s="69" t="s">
        <v>55</v>
      </c>
      <c r="K32" s="67">
        <v>1535973</v>
      </c>
      <c r="L32" s="57" t="s">
        <v>81</v>
      </c>
      <c r="M32" s="71" t="s">
        <v>53</v>
      </c>
      <c r="N32" s="69" t="s">
        <v>51</v>
      </c>
      <c r="O32" s="69" t="s">
        <v>49</v>
      </c>
      <c r="P32" s="21"/>
      <c r="Q32" s="21"/>
    </row>
    <row r="33" spans="1:17" s="28" customFormat="1" ht="15.75" customHeight="1">
      <c r="A33" s="195" t="s">
        <v>48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52"/>
      <c r="L33" s="52"/>
      <c r="M33" s="52"/>
      <c r="N33" s="52"/>
      <c r="O33" s="52"/>
      <c r="P33" s="91"/>
      <c r="Q33" s="91"/>
    </row>
    <row r="34" spans="1:17" s="38" customFormat="1" ht="60">
      <c r="A34" s="57" t="s">
        <v>95</v>
      </c>
      <c r="B34" s="29" t="s">
        <v>70</v>
      </c>
      <c r="C34" s="29" t="s">
        <v>71</v>
      </c>
      <c r="D34" s="74" t="s">
        <v>96</v>
      </c>
      <c r="E34" s="29" t="s">
        <v>73</v>
      </c>
      <c r="F34" s="75">
        <v>876</v>
      </c>
      <c r="G34" s="76" t="s">
        <v>66</v>
      </c>
      <c r="H34" s="29">
        <v>1</v>
      </c>
      <c r="I34" s="29">
        <v>88401</v>
      </c>
      <c r="J34" s="58" t="s">
        <v>74</v>
      </c>
      <c r="K34" s="67">
        <v>26000000</v>
      </c>
      <c r="L34" s="77" t="s">
        <v>81</v>
      </c>
      <c r="M34" s="77" t="s">
        <v>88</v>
      </c>
      <c r="N34" s="72" t="s">
        <v>67</v>
      </c>
      <c r="O34" s="29" t="s">
        <v>68</v>
      </c>
      <c r="P34" s="30"/>
      <c r="Q34" s="30"/>
    </row>
    <row r="35" spans="1:17" s="38" customFormat="1" ht="54" customHeight="1">
      <c r="A35" s="57" t="s">
        <v>69</v>
      </c>
      <c r="B35" s="29" t="s">
        <v>70</v>
      </c>
      <c r="C35" s="29" t="s">
        <v>71</v>
      </c>
      <c r="D35" s="74" t="s">
        <v>72</v>
      </c>
      <c r="E35" s="29" t="s">
        <v>73</v>
      </c>
      <c r="F35" s="75">
        <v>876</v>
      </c>
      <c r="G35" s="76" t="s">
        <v>66</v>
      </c>
      <c r="H35" s="29">
        <v>1</v>
      </c>
      <c r="I35" s="29">
        <v>88401</v>
      </c>
      <c r="J35" s="58" t="s">
        <v>74</v>
      </c>
      <c r="K35" s="67">
        <v>3000000</v>
      </c>
      <c r="L35" s="77" t="s">
        <v>75</v>
      </c>
      <c r="M35" s="77" t="s">
        <v>53</v>
      </c>
      <c r="N35" s="72" t="s">
        <v>67</v>
      </c>
      <c r="O35" s="29" t="s">
        <v>68</v>
      </c>
      <c r="P35" s="30"/>
      <c r="Q35" s="30"/>
    </row>
    <row r="36" spans="1:17" s="68" customFormat="1" ht="45">
      <c r="A36" s="56" t="s">
        <v>76</v>
      </c>
      <c r="B36" s="78" t="s">
        <v>77</v>
      </c>
      <c r="C36" s="57" t="s">
        <v>78</v>
      </c>
      <c r="D36" s="79" t="s">
        <v>79</v>
      </c>
      <c r="E36" s="58" t="s">
        <v>80</v>
      </c>
      <c r="F36" s="58">
        <v>796</v>
      </c>
      <c r="G36" s="58" t="s">
        <v>52</v>
      </c>
      <c r="H36" s="80">
        <v>1</v>
      </c>
      <c r="I36" s="29">
        <v>88401</v>
      </c>
      <c r="J36" s="58" t="s">
        <v>74</v>
      </c>
      <c r="K36" s="81">
        <v>555000</v>
      </c>
      <c r="L36" s="57" t="s">
        <v>81</v>
      </c>
      <c r="M36" s="71" t="s">
        <v>82</v>
      </c>
      <c r="N36" s="29" t="s">
        <v>51</v>
      </c>
      <c r="O36" s="58" t="s">
        <v>49</v>
      </c>
      <c r="P36" s="92"/>
      <c r="Q36" s="92"/>
    </row>
    <row r="37" spans="1:17" s="21" customFormat="1" ht="16.5" customHeight="1">
      <c r="A37" s="195" t="s">
        <v>50</v>
      </c>
      <c r="B37" s="195"/>
      <c r="C37" s="195"/>
      <c r="D37" s="195"/>
      <c r="E37" s="195"/>
      <c r="F37" s="195"/>
      <c r="G37" s="195"/>
      <c r="H37" s="195"/>
      <c r="I37" s="195"/>
      <c r="J37" s="195"/>
      <c r="K37" s="86"/>
      <c r="L37" s="87"/>
      <c r="M37" s="88"/>
      <c r="N37" s="89"/>
      <c r="O37" s="84"/>
      <c r="P37" s="30"/>
      <c r="Q37" s="30"/>
    </row>
    <row r="38" spans="1:17" s="38" customFormat="1" ht="75">
      <c r="A38" s="57" t="s">
        <v>95</v>
      </c>
      <c r="B38" s="29" t="s">
        <v>70</v>
      </c>
      <c r="C38" s="29" t="s">
        <v>71</v>
      </c>
      <c r="D38" s="74" t="s">
        <v>97</v>
      </c>
      <c r="E38" s="29" t="s">
        <v>73</v>
      </c>
      <c r="F38" s="75">
        <v>876</v>
      </c>
      <c r="G38" s="76" t="s">
        <v>66</v>
      </c>
      <c r="H38" s="29">
        <v>1</v>
      </c>
      <c r="I38" s="29">
        <v>88401</v>
      </c>
      <c r="J38" s="58" t="s">
        <v>74</v>
      </c>
      <c r="K38" s="67">
        <v>5723738</v>
      </c>
      <c r="L38" s="77" t="s">
        <v>81</v>
      </c>
      <c r="M38" s="77" t="s">
        <v>88</v>
      </c>
      <c r="N38" s="72" t="s">
        <v>67</v>
      </c>
      <c r="O38" s="29" t="s">
        <v>68</v>
      </c>
      <c r="P38" s="30"/>
      <c r="Q38" s="30"/>
    </row>
    <row r="39" spans="1:17" s="38" customFormat="1" ht="51">
      <c r="A39" s="57" t="s">
        <v>69</v>
      </c>
      <c r="B39" s="29" t="s">
        <v>70</v>
      </c>
      <c r="C39" s="29" t="s">
        <v>71</v>
      </c>
      <c r="D39" s="74" t="s">
        <v>72</v>
      </c>
      <c r="E39" s="29" t="s">
        <v>73</v>
      </c>
      <c r="F39" s="75">
        <v>876</v>
      </c>
      <c r="G39" s="76" t="s">
        <v>66</v>
      </c>
      <c r="H39" s="29">
        <v>1</v>
      </c>
      <c r="I39" s="29">
        <v>88401</v>
      </c>
      <c r="J39" s="58" t="s">
        <v>74</v>
      </c>
      <c r="K39" s="67">
        <v>1366462</v>
      </c>
      <c r="L39" s="57" t="s">
        <v>81</v>
      </c>
      <c r="M39" s="71" t="s">
        <v>82</v>
      </c>
      <c r="N39" s="72" t="s">
        <v>67</v>
      </c>
      <c r="O39" s="29" t="s">
        <v>68</v>
      </c>
      <c r="P39" s="30"/>
      <c r="Q39" s="30"/>
    </row>
    <row r="40" spans="1:17" s="68" customFormat="1" ht="45">
      <c r="A40" s="56" t="s">
        <v>76</v>
      </c>
      <c r="B40" s="78" t="s">
        <v>77</v>
      </c>
      <c r="C40" s="57" t="s">
        <v>78</v>
      </c>
      <c r="D40" s="79" t="s">
        <v>79</v>
      </c>
      <c r="E40" s="58" t="s">
        <v>80</v>
      </c>
      <c r="F40" s="58">
        <v>796</v>
      </c>
      <c r="G40" s="58" t="s">
        <v>52</v>
      </c>
      <c r="H40" s="80">
        <v>1</v>
      </c>
      <c r="I40" s="29">
        <v>88401</v>
      </c>
      <c r="J40" s="58" t="s">
        <v>74</v>
      </c>
      <c r="K40" s="81">
        <v>566000</v>
      </c>
      <c r="L40" s="57" t="s">
        <v>81</v>
      </c>
      <c r="M40" s="71" t="s">
        <v>82</v>
      </c>
      <c r="N40" s="29" t="s">
        <v>51</v>
      </c>
      <c r="O40" s="58" t="s">
        <v>49</v>
      </c>
      <c r="P40" s="92"/>
      <c r="Q40" s="92"/>
    </row>
    <row r="41" spans="1:17" s="68" customFormat="1" ht="15">
      <c r="A41" s="37"/>
      <c r="B41" s="32"/>
      <c r="C41" s="31"/>
      <c r="D41" s="83"/>
      <c r="E41" s="34"/>
      <c r="F41" s="34"/>
      <c r="G41" s="34"/>
      <c r="H41" s="35"/>
      <c r="I41" s="82"/>
      <c r="J41" s="84"/>
      <c r="K41" s="81"/>
      <c r="L41" s="31"/>
      <c r="M41" s="85"/>
      <c r="N41" s="33"/>
      <c r="O41" s="34"/>
      <c r="P41" s="92"/>
      <c r="Q41" s="92"/>
    </row>
    <row r="42" spans="1:17" s="38" customFormat="1" ht="15">
      <c r="A42" s="31"/>
      <c r="B42" s="32"/>
      <c r="C42" s="33"/>
      <c r="D42" s="33"/>
      <c r="E42" s="33"/>
      <c r="F42" s="34"/>
      <c r="G42" s="34"/>
      <c r="H42" s="35"/>
      <c r="I42" s="196" t="s">
        <v>40</v>
      </c>
      <c r="J42" s="197"/>
      <c r="K42" s="36">
        <f>K23+K24+K25+K26+K27+K28+K29+K30+K31+K32+K38+K39+K40-K34-K35-K36</f>
        <v>-38289</v>
      </c>
      <c r="L42" s="31"/>
      <c r="M42" s="37"/>
      <c r="N42" s="34"/>
      <c r="O42" s="34"/>
      <c r="P42" s="73"/>
      <c r="Q42" s="73"/>
    </row>
    <row r="43" spans="1:17" s="38" customFormat="1" ht="15">
      <c r="A43" s="31"/>
      <c r="B43" s="32"/>
      <c r="C43" s="33"/>
      <c r="D43" s="33"/>
      <c r="E43" s="33"/>
      <c r="F43" s="34"/>
      <c r="G43" s="34"/>
      <c r="H43" s="35"/>
      <c r="I43" s="39"/>
      <c r="J43" s="40" t="s">
        <v>41</v>
      </c>
      <c r="K43" s="36">
        <f>K25+K26+K27+K28+K30+K31+K32+K38+K39+K40-K34-K35-K36</f>
        <v>-187241</v>
      </c>
      <c r="L43" s="31"/>
      <c r="M43" s="37"/>
      <c r="N43" s="34"/>
      <c r="O43" s="34"/>
      <c r="P43" s="73"/>
      <c r="Q43" s="73"/>
    </row>
    <row r="44" spans="1:17" s="38" customFormat="1" ht="15">
      <c r="A44" s="31"/>
      <c r="B44" s="32"/>
      <c r="C44" s="33"/>
      <c r="D44" s="33"/>
      <c r="E44" s="33"/>
      <c r="F44" s="34"/>
      <c r="G44" s="34"/>
      <c r="H44" s="35"/>
      <c r="I44" s="39"/>
      <c r="J44" s="40" t="s">
        <v>42</v>
      </c>
      <c r="K44" s="42">
        <f>K23+K24+K29</f>
        <v>148952</v>
      </c>
      <c r="L44" s="31"/>
      <c r="M44" s="37"/>
      <c r="N44" s="34"/>
      <c r="O44" s="34"/>
      <c r="P44" s="73"/>
      <c r="Q44" s="73"/>
    </row>
    <row r="45" spans="1:17" s="38" customFormat="1" ht="15">
      <c r="A45" s="31"/>
      <c r="B45" s="32"/>
      <c r="C45" s="33"/>
      <c r="D45" s="33"/>
      <c r="E45" s="33"/>
      <c r="F45" s="34"/>
      <c r="G45" s="34"/>
      <c r="H45" s="35"/>
      <c r="I45" s="43"/>
      <c r="J45" s="44" t="s">
        <v>43</v>
      </c>
      <c r="K45" s="45"/>
      <c r="L45" s="31"/>
      <c r="M45" s="37"/>
      <c r="N45" s="34"/>
      <c r="O45" s="34"/>
      <c r="P45" s="73"/>
      <c r="Q45" s="73"/>
    </row>
    <row r="46" spans="1:17" s="38" customFormat="1" ht="15" customHeight="1">
      <c r="A46" s="31"/>
      <c r="B46" s="32"/>
      <c r="C46" s="33"/>
      <c r="D46" s="33"/>
      <c r="E46" s="33"/>
      <c r="F46" s="34"/>
      <c r="G46" s="34"/>
      <c r="H46" s="202" t="s">
        <v>44</v>
      </c>
      <c r="I46" s="203"/>
      <c r="J46" s="193"/>
      <c r="K46" s="46">
        <f>СМСП!K25</f>
        <v>8589000</v>
      </c>
      <c r="L46" s="31"/>
      <c r="M46" s="37"/>
      <c r="N46" s="34"/>
      <c r="O46" s="34"/>
      <c r="P46" s="73"/>
      <c r="Q46" s="73"/>
    </row>
    <row r="47" spans="1:17" s="4" customFormat="1" ht="15" customHeight="1">
      <c r="A47" s="21"/>
      <c r="B47" s="21"/>
      <c r="C47" s="21"/>
      <c r="D47" s="21"/>
      <c r="E47" s="21"/>
      <c r="F47" s="21"/>
      <c r="G47" s="21"/>
      <c r="H47" s="202" t="s">
        <v>45</v>
      </c>
      <c r="I47" s="203"/>
      <c r="J47" s="193"/>
      <c r="K47" s="46">
        <f>СМСП!K26</f>
        <v>0</v>
      </c>
      <c r="L47" s="21"/>
      <c r="M47" s="21"/>
      <c r="N47" s="21"/>
      <c r="O47" s="21"/>
      <c r="P47" s="21"/>
      <c r="Q47" s="21"/>
    </row>
    <row r="48" spans="1:17" s="4" customFormat="1" ht="15" customHeight="1">
      <c r="A48" s="21"/>
      <c r="B48" s="21"/>
      <c r="C48" s="21"/>
      <c r="D48" s="21"/>
      <c r="E48" s="21"/>
      <c r="F48" s="21"/>
      <c r="G48" s="21"/>
      <c r="H48" s="202" t="s">
        <v>46</v>
      </c>
      <c r="I48" s="203"/>
      <c r="J48" s="193"/>
      <c r="K48" s="46">
        <f>СМСП!K27</f>
        <v>0</v>
      </c>
      <c r="L48" s="21"/>
      <c r="M48" s="21"/>
      <c r="N48" s="21"/>
      <c r="O48" s="21"/>
      <c r="P48" s="21"/>
      <c r="Q48" s="21"/>
    </row>
    <row r="49" spans="1:17" s="4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47"/>
      <c r="L49" s="21"/>
      <c r="M49" s="21"/>
      <c r="N49" s="21"/>
      <c r="O49" s="21"/>
      <c r="P49" s="21"/>
      <c r="Q49" s="21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  <c r="P50" s="3"/>
      <c r="Q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6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26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26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26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26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26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26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26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26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26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26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26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26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26"/>
      <c r="L72" s="3"/>
      <c r="M72" s="3"/>
      <c r="N72" s="3"/>
      <c r="O72" s="3"/>
    </row>
  </sheetData>
  <sheetProtection/>
  <mergeCells count="39">
    <mergeCell ref="I42:J42"/>
    <mergeCell ref="H46:J46"/>
    <mergeCell ref="A14:E14"/>
    <mergeCell ref="A10:E10"/>
    <mergeCell ref="F10:O10"/>
    <mergeCell ref="A11:E11"/>
    <mergeCell ref="F11:O11"/>
    <mergeCell ref="L19:M19"/>
    <mergeCell ref="A12:E12"/>
    <mergeCell ref="A22:O22"/>
    <mergeCell ref="H48:J48"/>
    <mergeCell ref="K19:K20"/>
    <mergeCell ref="I19:J19"/>
    <mergeCell ref="A18:A20"/>
    <mergeCell ref="C18:C20"/>
    <mergeCell ref="D19:D20"/>
    <mergeCell ref="D18:M18"/>
    <mergeCell ref="A33:J33"/>
    <mergeCell ref="H47:J47"/>
    <mergeCell ref="A37:J37"/>
    <mergeCell ref="L1:O1"/>
    <mergeCell ref="L2:O2"/>
    <mergeCell ref="A6:M6"/>
    <mergeCell ref="A7:L7"/>
    <mergeCell ref="A13:E13"/>
    <mergeCell ref="A15:E15"/>
    <mergeCell ref="F13:O13"/>
    <mergeCell ref="F14:O14"/>
    <mergeCell ref="F15:O15"/>
    <mergeCell ref="O18:O19"/>
    <mergeCell ref="F16:O16"/>
    <mergeCell ref="A9:L9"/>
    <mergeCell ref="A8:L8"/>
    <mergeCell ref="N18:N20"/>
    <mergeCell ref="F19:G19"/>
    <mergeCell ref="A16:E16"/>
    <mergeCell ref="B18:B20"/>
    <mergeCell ref="E19:E20"/>
    <mergeCell ref="F12:O12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  <rowBreaks count="2" manualBreakCount="2">
    <brk id="24" max="14" man="1"/>
    <brk id="3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Normal="83" zoomScaleSheetLayoutView="100" workbookViewId="0" topLeftCell="A1">
      <selection activeCell="A19" sqref="A19:IV114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6" max="6" width="10.8515625" style="0" customWidth="1"/>
    <col min="10" max="10" width="15.7109375" style="0" customWidth="1"/>
    <col min="11" max="11" width="17.140625" style="0" customWidth="1"/>
    <col min="12" max="12" width="10.8515625" style="0" customWidth="1"/>
    <col min="13" max="13" width="9.7109375" style="0" customWidth="1"/>
    <col min="14" max="14" width="12.140625" style="0" bestFit="1" customWidth="1"/>
    <col min="15" max="15" width="9.28125" style="0" customWidth="1"/>
    <col min="17" max="17" width="14.140625" style="0" customWidth="1"/>
  </cols>
  <sheetData>
    <row r="1" spans="1:15" s="21" customFormat="1" ht="24.75" customHeight="1">
      <c r="A1" s="100"/>
      <c r="B1" s="101"/>
      <c r="C1" s="101" t="s">
        <v>0</v>
      </c>
      <c r="D1" s="101"/>
      <c r="E1" s="101"/>
      <c r="F1" s="101"/>
      <c r="G1" s="101"/>
      <c r="H1" s="101"/>
      <c r="I1" s="101"/>
      <c r="J1" s="102"/>
      <c r="K1" s="101"/>
      <c r="L1" s="101"/>
      <c r="M1" s="101"/>
      <c r="N1" s="101"/>
      <c r="O1" s="103"/>
    </row>
    <row r="2" spans="1:15" s="21" customFormat="1" ht="12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s="21" customFormat="1" ht="15.75">
      <c r="A3" s="252" t="s">
        <v>34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</row>
    <row r="4" spans="1:15" s="21" customFormat="1" ht="15.75">
      <c r="A4" s="252" t="s">
        <v>205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1:15" s="21" customFormat="1" ht="15.75">
      <c r="A5" s="97"/>
      <c r="B5" s="98"/>
      <c r="C5" s="98"/>
      <c r="D5" s="98"/>
      <c r="E5" s="139">
        <f>299645263.47+'План закупки '!K66</f>
        <v>324889970.56</v>
      </c>
      <c r="F5" s="140" t="s">
        <v>203</v>
      </c>
      <c r="G5" s="98"/>
      <c r="H5" s="98"/>
      <c r="I5" s="98"/>
      <c r="J5" s="141"/>
      <c r="K5" s="139"/>
      <c r="L5" s="98"/>
      <c r="M5" s="98"/>
      <c r="N5" s="98"/>
      <c r="O5" s="99"/>
    </row>
    <row r="6" spans="1:15" s="21" customFormat="1" ht="7.5" customHeight="1">
      <c r="A6" s="97"/>
      <c r="B6" s="98"/>
      <c r="C6" s="98"/>
      <c r="D6" s="98"/>
      <c r="E6" s="139"/>
      <c r="F6" s="140"/>
      <c r="G6" s="98"/>
      <c r="H6" s="98"/>
      <c r="I6" s="98"/>
      <c r="J6" s="98"/>
      <c r="K6" s="98"/>
      <c r="L6" s="98"/>
      <c r="M6" s="98"/>
      <c r="N6" s="98"/>
      <c r="O6" s="99"/>
    </row>
    <row r="7" spans="1:15" s="21" customFormat="1" ht="15.75">
      <c r="A7" s="252" t="s">
        <v>35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4"/>
    </row>
    <row r="8" spans="1:15" s="21" customFormat="1" ht="15.75">
      <c r="A8" s="252" t="s">
        <v>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</row>
    <row r="9" spans="1:15" s="21" customFormat="1" ht="15.75">
      <c r="A9" s="252" t="s">
        <v>204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4"/>
    </row>
    <row r="10" spans="1:15" s="21" customFormat="1" ht="15.75">
      <c r="A10" s="97"/>
      <c r="B10" s="98"/>
      <c r="C10" s="98"/>
      <c r="D10" s="142"/>
      <c r="E10" s="143">
        <f>133636228.8+'План закупки '!K67</f>
        <v>154678935.89</v>
      </c>
      <c r="F10" s="98" t="s">
        <v>203</v>
      </c>
      <c r="G10" s="98"/>
      <c r="H10" s="98"/>
      <c r="I10" s="98"/>
      <c r="J10" s="141"/>
      <c r="K10" s="139"/>
      <c r="L10" s="98"/>
      <c r="M10" s="98"/>
      <c r="N10" s="98"/>
      <c r="O10" s="99"/>
    </row>
    <row r="11" spans="1:15" s="21" customFormat="1" ht="11.25" customHeight="1">
      <c r="A11" s="97"/>
      <c r="B11" s="98"/>
      <c r="C11" s="98"/>
      <c r="D11" s="142"/>
      <c r="E11" s="142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5" s="21" customFormat="1" ht="15.75">
      <c r="A12" s="97"/>
      <c r="B12" s="253" t="s">
        <v>2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4"/>
    </row>
    <row r="13" spans="1:15" s="21" customFormat="1" ht="15.75">
      <c r="A13" s="252" t="s">
        <v>219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4"/>
    </row>
    <row r="14" spans="1:15" s="21" customFormat="1" ht="15.75">
      <c r="A14" s="97"/>
      <c r="B14" s="98"/>
      <c r="C14" s="98"/>
      <c r="D14" s="98"/>
      <c r="E14" s="139">
        <f>80761168.87+K113</f>
        <v>80761168.87</v>
      </c>
      <c r="F14" s="140" t="s">
        <v>203</v>
      </c>
      <c r="G14" s="98"/>
      <c r="H14" s="98"/>
      <c r="I14" s="98"/>
      <c r="J14" s="139"/>
      <c r="K14" s="139"/>
      <c r="L14" s="98"/>
      <c r="M14" s="98"/>
      <c r="N14" s="98"/>
      <c r="O14" s="99"/>
    </row>
    <row r="15" spans="1:15" s="21" customFormat="1" ht="10.5" customHeight="1">
      <c r="A15" s="97"/>
      <c r="B15" s="98"/>
      <c r="C15" s="98"/>
      <c r="D15" s="144"/>
      <c r="E15" s="139"/>
      <c r="F15" s="140"/>
      <c r="G15" s="144"/>
      <c r="H15" s="144"/>
      <c r="I15" s="144"/>
      <c r="J15" s="144"/>
      <c r="K15" s="144"/>
      <c r="L15" s="144"/>
      <c r="M15" s="144"/>
      <c r="N15" s="98"/>
      <c r="O15" s="99"/>
    </row>
    <row r="16" spans="1:15" ht="13.5" customHeight="1">
      <c r="A16" s="213" t="s">
        <v>3</v>
      </c>
      <c r="B16" s="213" t="s">
        <v>4</v>
      </c>
      <c r="C16" s="213" t="s">
        <v>37</v>
      </c>
      <c r="D16" s="211" t="s">
        <v>5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57" t="s">
        <v>6</v>
      </c>
      <c r="O16" s="204" t="s">
        <v>25</v>
      </c>
    </row>
    <row r="17" spans="1:15" ht="53.25" customHeight="1">
      <c r="A17" s="213"/>
      <c r="B17" s="213"/>
      <c r="C17" s="213"/>
      <c r="D17" s="211" t="s">
        <v>7</v>
      </c>
      <c r="E17" s="211" t="s">
        <v>26</v>
      </c>
      <c r="F17" s="211" t="s">
        <v>8</v>
      </c>
      <c r="G17" s="211"/>
      <c r="H17" s="17" t="s">
        <v>27</v>
      </c>
      <c r="I17" s="211" t="s">
        <v>9</v>
      </c>
      <c r="J17" s="211"/>
      <c r="K17" s="211" t="s">
        <v>36</v>
      </c>
      <c r="L17" s="211" t="s">
        <v>10</v>
      </c>
      <c r="M17" s="211"/>
      <c r="N17" s="257"/>
      <c r="O17" s="204"/>
    </row>
    <row r="18" spans="1:15" ht="111" customHeight="1">
      <c r="A18" s="213"/>
      <c r="B18" s="213"/>
      <c r="C18" s="213"/>
      <c r="D18" s="211"/>
      <c r="E18" s="211"/>
      <c r="F18" s="17" t="s">
        <v>28</v>
      </c>
      <c r="G18" s="17" t="s">
        <v>29</v>
      </c>
      <c r="H18" s="17"/>
      <c r="I18" s="17" t="s">
        <v>30</v>
      </c>
      <c r="J18" s="17" t="s">
        <v>11</v>
      </c>
      <c r="K18" s="211"/>
      <c r="L18" s="17" t="s">
        <v>31</v>
      </c>
      <c r="M18" s="17" t="s">
        <v>32</v>
      </c>
      <c r="N18" s="257"/>
      <c r="O18" s="17" t="s">
        <v>33</v>
      </c>
    </row>
    <row r="19" spans="1:15" ht="18.75" customHeight="1" hidden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</row>
    <row r="20" spans="1:15" ht="18.75" customHeight="1" hidden="1">
      <c r="A20" s="195" t="s">
        <v>215</v>
      </c>
      <c r="B20" s="195"/>
      <c r="C20" s="195"/>
      <c r="D20" s="195"/>
      <c r="E20" s="195"/>
      <c r="F20" s="195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hidden="1">
      <c r="A21" s="56"/>
      <c r="B21" s="56"/>
      <c r="C21" s="56"/>
      <c r="D21" s="56"/>
      <c r="E21" s="56"/>
      <c r="F21" s="160"/>
      <c r="G21" s="161"/>
      <c r="H21" s="80"/>
      <c r="I21" s="29"/>
      <c r="J21" s="58"/>
      <c r="K21" s="104"/>
      <c r="L21" s="75"/>
      <c r="M21" s="29"/>
      <c r="N21" s="29"/>
      <c r="O21" s="29"/>
    </row>
    <row r="22" spans="1:17" ht="15" hidden="1">
      <c r="A22" s="57"/>
      <c r="B22" s="56"/>
      <c r="C22" s="56"/>
      <c r="D22" s="56"/>
      <c r="E22" s="69"/>
      <c r="F22" s="29"/>
      <c r="G22" s="29"/>
      <c r="H22" s="69"/>
      <c r="I22" s="29"/>
      <c r="J22" s="58"/>
      <c r="K22" s="190"/>
      <c r="L22" s="29"/>
      <c r="M22" s="29"/>
      <c r="N22" s="29"/>
      <c r="O22" s="58"/>
      <c r="P22" s="191"/>
      <c r="Q22" s="192"/>
    </row>
    <row r="23" spans="1:17" s="167" customFormat="1" ht="15" hidden="1">
      <c r="A23" s="57"/>
      <c r="B23" s="29"/>
      <c r="C23" s="29"/>
      <c r="D23" s="29"/>
      <c r="E23" s="29"/>
      <c r="F23" s="56"/>
      <c r="G23" s="29"/>
      <c r="H23" s="29"/>
      <c r="I23" s="29"/>
      <c r="J23" s="58"/>
      <c r="K23" s="104"/>
      <c r="L23" s="75"/>
      <c r="M23" s="29"/>
      <c r="N23" s="29"/>
      <c r="O23" s="29"/>
      <c r="P23" s="170"/>
      <c r="Q23" s="171"/>
    </row>
    <row r="24" spans="1:15" ht="15" hidden="1">
      <c r="A24" s="57"/>
      <c r="B24" s="29"/>
      <c r="C24" s="29"/>
      <c r="D24" s="29"/>
      <c r="E24" s="75"/>
      <c r="F24" s="29"/>
      <c r="G24" s="29"/>
      <c r="H24" s="29"/>
      <c r="I24" s="29"/>
      <c r="J24" s="58"/>
      <c r="K24" s="104"/>
      <c r="L24" s="75"/>
      <c r="M24" s="75"/>
      <c r="N24" s="29"/>
      <c r="O24" s="29"/>
    </row>
    <row r="25" spans="1:15" ht="15" hidden="1">
      <c r="A25" s="57"/>
      <c r="B25" s="56"/>
      <c r="C25" s="56"/>
      <c r="D25" s="56"/>
      <c r="E25" s="29"/>
      <c r="F25" s="56"/>
      <c r="G25" s="58"/>
      <c r="H25" s="80"/>
      <c r="I25" s="29"/>
      <c r="J25" s="58"/>
      <c r="K25" s="104"/>
      <c r="L25" s="29"/>
      <c r="M25" s="29"/>
      <c r="N25" s="29"/>
      <c r="O25" s="29"/>
    </row>
    <row r="26" spans="1:15" ht="15" hidden="1">
      <c r="A26" s="57"/>
      <c r="B26" s="56"/>
      <c r="C26" s="56"/>
      <c r="D26" s="56"/>
      <c r="E26" s="29"/>
      <c r="F26" s="80"/>
      <c r="G26" s="58"/>
      <c r="H26" s="29"/>
      <c r="I26" s="29"/>
      <c r="J26" s="58"/>
      <c r="K26" s="104"/>
      <c r="L26" s="29"/>
      <c r="M26" s="29"/>
      <c r="N26" s="29"/>
      <c r="O26" s="58"/>
    </row>
    <row r="27" spans="1:15" ht="15" hidden="1">
      <c r="A27" s="57"/>
      <c r="B27" s="115"/>
      <c r="C27" s="114"/>
      <c r="D27" s="115"/>
      <c r="E27" s="115"/>
      <c r="F27" s="71"/>
      <c r="G27" s="116"/>
      <c r="H27" s="114"/>
      <c r="I27" s="117"/>
      <c r="J27" s="115"/>
      <c r="K27" s="118"/>
      <c r="L27" s="29"/>
      <c r="M27" s="29"/>
      <c r="N27" s="29"/>
      <c r="O27" s="58"/>
    </row>
    <row r="28" spans="1:15" ht="15" hidden="1">
      <c r="A28" s="57"/>
      <c r="B28" s="56"/>
      <c r="C28" s="56"/>
      <c r="D28" s="56"/>
      <c r="E28" s="58"/>
      <c r="F28" s="56"/>
      <c r="G28" s="29"/>
      <c r="H28" s="80"/>
      <c r="I28" s="80"/>
      <c r="J28" s="58"/>
      <c r="K28" s="104"/>
      <c r="L28" s="58"/>
      <c r="M28" s="29"/>
      <c r="N28" s="29"/>
      <c r="O28" s="29"/>
    </row>
    <row r="29" spans="1:15" s="167" customFormat="1" ht="15" hidden="1">
      <c r="A29" s="57"/>
      <c r="B29" s="56"/>
      <c r="C29" s="56"/>
      <c r="D29" s="56"/>
      <c r="E29" s="56"/>
      <c r="F29" s="160"/>
      <c r="G29" s="161"/>
      <c r="H29" s="80"/>
      <c r="I29" s="29"/>
      <c r="J29" s="58"/>
      <c r="K29" s="104"/>
      <c r="L29" s="75"/>
      <c r="M29" s="29"/>
      <c r="N29" s="29"/>
      <c r="O29" s="29"/>
    </row>
    <row r="30" spans="1:15" s="28" customFormat="1" ht="14.25" hidden="1">
      <c r="A30" s="247" t="s">
        <v>216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</row>
    <row r="31" spans="1:15" s="91" customFormat="1" ht="15" hidden="1">
      <c r="A31" s="57"/>
      <c r="B31" s="76"/>
      <c r="C31" s="76"/>
      <c r="D31" s="29"/>
      <c r="E31" s="29"/>
      <c r="F31" s="56"/>
      <c r="G31" s="29"/>
      <c r="H31" s="80"/>
      <c r="I31" s="80"/>
      <c r="J31" s="29"/>
      <c r="K31" s="104"/>
      <c r="L31" s="58"/>
      <c r="M31" s="29"/>
      <c r="N31" s="29"/>
      <c r="O31" s="29"/>
    </row>
    <row r="32" spans="1:15" s="91" customFormat="1" ht="15" hidden="1">
      <c r="A32" s="57"/>
      <c r="B32" s="138"/>
      <c r="C32" s="138"/>
      <c r="D32" s="29"/>
      <c r="E32" s="29"/>
      <c r="F32" s="138"/>
      <c r="G32" s="138"/>
      <c r="H32" s="138"/>
      <c r="I32" s="29"/>
      <c r="J32" s="169"/>
      <c r="K32" s="164"/>
      <c r="L32" s="57"/>
      <c r="M32" s="56"/>
      <c r="N32" s="138"/>
      <c r="O32" s="174"/>
    </row>
    <row r="33" spans="1:15" s="91" customFormat="1" ht="15" hidden="1">
      <c r="A33" s="57"/>
      <c r="B33" s="29"/>
      <c r="C33" s="29"/>
      <c r="D33" s="29"/>
      <c r="E33" s="29"/>
      <c r="F33" s="29"/>
      <c r="G33" s="29"/>
      <c r="H33" s="29"/>
      <c r="I33" s="29"/>
      <c r="J33" s="58"/>
      <c r="K33" s="104"/>
      <c r="L33" s="75"/>
      <c r="M33" s="77"/>
      <c r="N33" s="29"/>
      <c r="O33" s="29"/>
    </row>
    <row r="34" spans="1:15" s="91" customFormat="1" ht="15" hidden="1">
      <c r="A34" s="57"/>
      <c r="B34" s="29"/>
      <c r="C34" s="29"/>
      <c r="D34" s="29"/>
      <c r="E34" s="75"/>
      <c r="F34" s="29"/>
      <c r="G34" s="29"/>
      <c r="H34" s="29"/>
      <c r="I34" s="29"/>
      <c r="J34" s="58"/>
      <c r="K34" s="104"/>
      <c r="L34" s="75"/>
      <c r="M34" s="75"/>
      <c r="N34" s="29"/>
      <c r="O34" s="29"/>
    </row>
    <row r="35" spans="1:15" s="91" customFormat="1" ht="15" hidden="1">
      <c r="A35" s="57"/>
      <c r="B35" s="29"/>
      <c r="C35" s="29"/>
      <c r="D35" s="29"/>
      <c r="E35" s="29"/>
      <c r="F35" s="29"/>
      <c r="G35" s="29"/>
      <c r="H35" s="29"/>
      <c r="I35" s="29"/>
      <c r="J35" s="58"/>
      <c r="K35" s="104"/>
      <c r="L35" s="75"/>
      <c r="M35" s="75"/>
      <c r="N35" s="29"/>
      <c r="O35" s="29"/>
    </row>
    <row r="36" spans="1:15" s="112" customFormat="1" ht="15" hidden="1">
      <c r="A36" s="57"/>
      <c r="B36" s="58"/>
      <c r="C36" s="80"/>
      <c r="D36" s="58"/>
      <c r="E36" s="58"/>
      <c r="F36" s="80"/>
      <c r="G36" s="58"/>
      <c r="H36" s="80"/>
      <c r="I36" s="29"/>
      <c r="J36" s="58"/>
      <c r="K36" s="105"/>
      <c r="L36" s="29"/>
      <c r="M36" s="114"/>
      <c r="N36" s="58"/>
      <c r="O36" s="29"/>
    </row>
    <row r="37" spans="1:15" s="112" customFormat="1" ht="15" hidden="1">
      <c r="A37" s="57"/>
      <c r="B37" s="58"/>
      <c r="C37" s="80"/>
      <c r="D37" s="58"/>
      <c r="E37" s="58"/>
      <c r="F37" s="80"/>
      <c r="G37" s="58"/>
      <c r="H37" s="80"/>
      <c r="I37" s="29"/>
      <c r="J37" s="58"/>
      <c r="K37" s="105"/>
      <c r="L37" s="58"/>
      <c r="M37" s="114"/>
      <c r="N37" s="58"/>
      <c r="O37" s="29"/>
    </row>
    <row r="38" spans="1:15" s="112" customFormat="1" ht="15" hidden="1">
      <c r="A38" s="57"/>
      <c r="B38" s="56"/>
      <c r="C38" s="56"/>
      <c r="D38" s="56"/>
      <c r="E38" s="58"/>
      <c r="F38" s="56"/>
      <c r="G38" s="29"/>
      <c r="H38" s="80"/>
      <c r="I38" s="80"/>
      <c r="J38" s="58"/>
      <c r="K38" s="104"/>
      <c r="L38" s="58"/>
      <c r="M38" s="29"/>
      <c r="N38" s="29"/>
      <c r="O38" s="29"/>
    </row>
    <row r="39" spans="1:15" s="38" customFormat="1" ht="15" hidden="1">
      <c r="A39" s="57"/>
      <c r="B39" s="57"/>
      <c r="C39" s="57"/>
      <c r="D39" s="79"/>
      <c r="E39" s="58"/>
      <c r="F39" s="58"/>
      <c r="G39" s="58"/>
      <c r="H39" s="80"/>
      <c r="I39" s="29"/>
      <c r="J39" s="58"/>
      <c r="K39" s="105"/>
      <c r="L39" s="57"/>
      <c r="M39" s="56"/>
      <c r="N39" s="29"/>
      <c r="O39" s="58"/>
    </row>
    <row r="40" spans="1:15" s="4" customFormat="1" ht="15" hidden="1">
      <c r="A40" s="57"/>
      <c r="B40" s="29"/>
      <c r="C40" s="57"/>
      <c r="D40" s="29"/>
      <c r="E40" s="29"/>
      <c r="F40" s="29"/>
      <c r="G40" s="29"/>
      <c r="H40" s="29"/>
      <c r="I40" s="29"/>
      <c r="J40" s="58"/>
      <c r="K40" s="104"/>
      <c r="L40" s="29"/>
      <c r="M40" s="29"/>
      <c r="N40" s="29"/>
      <c r="O40" s="29"/>
    </row>
    <row r="41" spans="1:15" s="28" customFormat="1" ht="14.25" customHeight="1" hidden="1">
      <c r="A41" s="247" t="s">
        <v>50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</row>
    <row r="42" spans="1:15" s="91" customFormat="1" ht="15" hidden="1">
      <c r="A42" s="57"/>
      <c r="B42" s="76"/>
      <c r="C42" s="76"/>
      <c r="D42" s="29"/>
      <c r="E42" s="29"/>
      <c r="F42" s="56"/>
      <c r="G42" s="29"/>
      <c r="H42" s="80"/>
      <c r="I42" s="80"/>
      <c r="J42" s="29"/>
      <c r="K42" s="104"/>
      <c r="L42" s="58"/>
      <c r="M42" s="29"/>
      <c r="N42" s="29"/>
      <c r="O42" s="29"/>
    </row>
    <row r="43" spans="1:15" s="91" customFormat="1" ht="15" hidden="1">
      <c r="A43" s="57"/>
      <c r="B43" s="138"/>
      <c r="C43" s="138"/>
      <c r="D43" s="29"/>
      <c r="E43" s="29"/>
      <c r="F43" s="138"/>
      <c r="G43" s="138"/>
      <c r="H43" s="138"/>
      <c r="I43" s="29"/>
      <c r="J43" s="169"/>
      <c r="K43" s="164"/>
      <c r="L43" s="57"/>
      <c r="M43" s="56"/>
      <c r="N43" s="138"/>
      <c r="O43" s="174"/>
    </row>
    <row r="44" spans="1:15" s="91" customFormat="1" ht="15" hidden="1">
      <c r="A44" s="57"/>
      <c r="B44" s="29"/>
      <c r="C44" s="29"/>
      <c r="D44" s="29"/>
      <c r="E44" s="29"/>
      <c r="F44" s="29"/>
      <c r="G44" s="29"/>
      <c r="H44" s="29"/>
      <c r="I44" s="29"/>
      <c r="J44" s="58"/>
      <c r="K44" s="104"/>
      <c r="L44" s="75"/>
      <c r="M44" s="77"/>
      <c r="N44" s="29"/>
      <c r="O44" s="29"/>
    </row>
    <row r="45" spans="1:15" s="91" customFormat="1" ht="15" hidden="1">
      <c r="A45" s="57"/>
      <c r="B45" s="29"/>
      <c r="C45" s="29"/>
      <c r="D45" s="29"/>
      <c r="E45" s="75"/>
      <c r="F45" s="29"/>
      <c r="G45" s="29"/>
      <c r="H45" s="29"/>
      <c r="I45" s="29"/>
      <c r="J45" s="58"/>
      <c r="K45" s="104"/>
      <c r="L45" s="75"/>
      <c r="M45" s="75"/>
      <c r="N45" s="29"/>
      <c r="O45" s="29"/>
    </row>
    <row r="46" spans="1:15" s="91" customFormat="1" ht="15" hidden="1">
      <c r="A46" s="57"/>
      <c r="B46" s="29"/>
      <c r="C46" s="29"/>
      <c r="D46" s="29"/>
      <c r="E46" s="29"/>
      <c r="F46" s="29"/>
      <c r="G46" s="29"/>
      <c r="H46" s="29"/>
      <c r="I46" s="29"/>
      <c r="J46" s="58"/>
      <c r="K46" s="104"/>
      <c r="L46" s="75"/>
      <c r="M46" s="75"/>
      <c r="N46" s="29"/>
      <c r="O46" s="29"/>
    </row>
    <row r="47" spans="1:15" s="4" customFormat="1" ht="15" hidden="1">
      <c r="A47" s="57"/>
      <c r="B47" s="58"/>
      <c r="C47" s="80"/>
      <c r="D47" s="58"/>
      <c r="E47" s="58"/>
      <c r="F47" s="160"/>
      <c r="G47" s="161"/>
      <c r="H47" s="80"/>
      <c r="I47" s="29"/>
      <c r="J47" s="58"/>
      <c r="K47" s="105"/>
      <c r="L47" s="29"/>
      <c r="M47" s="114"/>
      <c r="N47" s="58"/>
      <c r="O47" s="29"/>
    </row>
    <row r="48" spans="1:15" s="4" customFormat="1" ht="15" hidden="1">
      <c r="A48" s="57"/>
      <c r="B48" s="58"/>
      <c r="C48" s="80"/>
      <c r="D48" s="58"/>
      <c r="E48" s="58"/>
      <c r="F48" s="80"/>
      <c r="G48" s="58"/>
      <c r="H48" s="80"/>
      <c r="I48" s="29"/>
      <c r="J48" s="58"/>
      <c r="K48" s="105"/>
      <c r="L48" s="58"/>
      <c r="M48" s="114"/>
      <c r="N48" s="58"/>
      <c r="O48" s="29"/>
    </row>
    <row r="49" spans="1:15" s="38" customFormat="1" ht="15" hidden="1">
      <c r="A49" s="57"/>
      <c r="B49" s="57"/>
      <c r="C49" s="57"/>
      <c r="D49" s="79"/>
      <c r="E49" s="58"/>
      <c r="F49" s="58"/>
      <c r="G49" s="58"/>
      <c r="H49" s="80"/>
      <c r="I49" s="29"/>
      <c r="J49" s="58"/>
      <c r="K49" s="105"/>
      <c r="L49" s="57"/>
      <c r="M49" s="56"/>
      <c r="N49" s="29"/>
      <c r="O49" s="58"/>
    </row>
    <row r="50" spans="1:15" s="4" customFormat="1" ht="15" hidden="1">
      <c r="A50" s="57"/>
      <c r="B50" s="29"/>
      <c r="C50" s="57"/>
      <c r="D50" s="29"/>
      <c r="E50" s="29"/>
      <c r="F50" s="29"/>
      <c r="G50" s="29"/>
      <c r="H50" s="29"/>
      <c r="I50" s="29"/>
      <c r="J50" s="58"/>
      <c r="K50" s="104"/>
      <c r="L50" s="29"/>
      <c r="M50" s="29"/>
      <c r="N50" s="29"/>
      <c r="O50" s="29"/>
    </row>
    <row r="51" spans="1:15" s="28" customFormat="1" ht="14.25" customHeight="1" hidden="1">
      <c r="A51" s="195" t="s">
        <v>217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11"/>
      <c r="L51" s="111"/>
      <c r="M51" s="111"/>
      <c r="N51" s="111"/>
      <c r="O51" s="111"/>
    </row>
    <row r="52" spans="1:15" s="28" customFormat="1" ht="15" hidden="1">
      <c r="A52" s="57"/>
      <c r="B52" s="58"/>
      <c r="C52" s="80"/>
      <c r="D52" s="58"/>
      <c r="E52" s="29"/>
      <c r="F52" s="138"/>
      <c r="G52" s="58"/>
      <c r="H52" s="80"/>
      <c r="I52" s="29"/>
      <c r="J52" s="58"/>
      <c r="K52" s="110"/>
      <c r="L52" s="75"/>
      <c r="M52" s="114"/>
      <c r="N52" s="58"/>
      <c r="O52" s="29"/>
    </row>
    <row r="53" spans="1:15" s="28" customFormat="1" ht="15" hidden="1">
      <c r="A53" s="57"/>
      <c r="B53" s="29"/>
      <c r="C53" s="29"/>
      <c r="D53" s="147"/>
      <c r="E53" s="75"/>
      <c r="F53" s="29"/>
      <c r="G53" s="29"/>
      <c r="H53" s="29"/>
      <c r="I53" s="29"/>
      <c r="J53" s="58"/>
      <c r="K53" s="168"/>
      <c r="L53" s="162"/>
      <c r="M53" s="75"/>
      <c r="N53" s="29"/>
      <c r="O53" s="29"/>
    </row>
    <row r="54" spans="1:15" s="28" customFormat="1" ht="15" hidden="1">
      <c r="A54" s="57"/>
      <c r="B54" s="29"/>
      <c r="C54" s="29"/>
      <c r="D54" s="29"/>
      <c r="E54" s="29"/>
      <c r="F54" s="29"/>
      <c r="G54" s="29"/>
      <c r="H54" s="29"/>
      <c r="I54" s="29"/>
      <c r="J54" s="58"/>
      <c r="K54" s="168"/>
      <c r="L54" s="75"/>
      <c r="M54" s="75"/>
      <c r="N54" s="29"/>
      <c r="O54" s="29"/>
    </row>
    <row r="55" spans="1:15" s="28" customFormat="1" ht="15" hidden="1">
      <c r="A55" s="57"/>
      <c r="B55" s="29"/>
      <c r="C55" s="29"/>
      <c r="D55" s="29"/>
      <c r="E55" s="29"/>
      <c r="F55" s="29"/>
      <c r="G55" s="29"/>
      <c r="H55" s="29"/>
      <c r="I55" s="29"/>
      <c r="J55" s="58"/>
      <c r="K55" s="168"/>
      <c r="L55" s="75"/>
      <c r="M55" s="75"/>
      <c r="N55" s="29"/>
      <c r="O55" s="29"/>
    </row>
    <row r="56" spans="1:15" s="28" customFormat="1" ht="15" hidden="1">
      <c r="A56" s="57"/>
      <c r="B56" s="29"/>
      <c r="C56" s="29"/>
      <c r="D56" s="29"/>
      <c r="E56" s="29"/>
      <c r="F56" s="29"/>
      <c r="G56" s="29"/>
      <c r="H56" s="29"/>
      <c r="I56" s="29"/>
      <c r="J56" s="58"/>
      <c r="K56" s="168"/>
      <c r="L56" s="75"/>
      <c r="M56" s="75"/>
      <c r="N56" s="29"/>
      <c r="O56" s="29"/>
    </row>
    <row r="57" spans="1:15" s="28" customFormat="1" ht="15" hidden="1">
      <c r="A57" s="57"/>
      <c r="B57" s="29"/>
      <c r="C57" s="29"/>
      <c r="D57" s="29"/>
      <c r="E57" s="29"/>
      <c r="F57" s="29"/>
      <c r="G57" s="29"/>
      <c r="H57" s="29"/>
      <c r="I57" s="29"/>
      <c r="J57" s="58"/>
      <c r="K57" s="168"/>
      <c r="L57" s="75"/>
      <c r="M57" s="75"/>
      <c r="N57" s="29"/>
      <c r="O57" s="29"/>
    </row>
    <row r="58" spans="1:15" s="28" customFormat="1" ht="15" hidden="1">
      <c r="A58" s="57"/>
      <c r="B58" s="29"/>
      <c r="C58" s="29"/>
      <c r="D58" s="29"/>
      <c r="E58" s="29"/>
      <c r="F58" s="29"/>
      <c r="G58" s="29"/>
      <c r="H58" s="29"/>
      <c r="I58" s="29"/>
      <c r="J58" s="58"/>
      <c r="K58" s="168"/>
      <c r="L58" s="75"/>
      <c r="M58" s="75"/>
      <c r="N58" s="29"/>
      <c r="O58" s="29"/>
    </row>
    <row r="59" spans="1:15" s="38" customFormat="1" ht="15" hidden="1">
      <c r="A59" s="57"/>
      <c r="B59" s="115"/>
      <c r="C59" s="114"/>
      <c r="D59" s="115"/>
      <c r="E59" s="115"/>
      <c r="F59" s="71"/>
      <c r="G59" s="116"/>
      <c r="H59" s="114"/>
      <c r="I59" s="29"/>
      <c r="J59" s="115"/>
      <c r="K59" s="177"/>
      <c r="L59" s="75"/>
      <c r="M59" s="75"/>
      <c r="N59" s="115"/>
      <c r="O59" s="114"/>
    </row>
    <row r="60" spans="1:15" s="28" customFormat="1" ht="15" hidden="1">
      <c r="A60" s="57"/>
      <c r="B60" s="56"/>
      <c r="C60" s="56"/>
      <c r="D60" s="56"/>
      <c r="E60" s="58"/>
      <c r="F60" s="80"/>
      <c r="G60" s="29"/>
      <c r="H60" s="29"/>
      <c r="I60" s="29"/>
      <c r="J60" s="58"/>
      <c r="K60" s="168"/>
      <c r="L60" s="75"/>
      <c r="M60" s="75"/>
      <c r="N60" s="29"/>
      <c r="O60" s="29"/>
    </row>
    <row r="61" spans="1:15" s="28" customFormat="1" ht="15" hidden="1">
      <c r="A61" s="57"/>
      <c r="B61" s="56"/>
      <c r="C61" s="56"/>
      <c r="D61" s="29"/>
      <c r="E61" s="29"/>
      <c r="F61" s="29"/>
      <c r="G61" s="29"/>
      <c r="H61" s="29"/>
      <c r="I61" s="29"/>
      <c r="J61" s="58"/>
      <c r="K61" s="168"/>
      <c r="L61" s="75"/>
      <c r="M61" s="75"/>
      <c r="N61" s="29"/>
      <c r="O61" s="58"/>
    </row>
    <row r="62" spans="1:15" s="28" customFormat="1" ht="15" hidden="1">
      <c r="A62" s="57"/>
      <c r="B62" s="58"/>
      <c r="C62" s="80"/>
      <c r="D62" s="58"/>
      <c r="E62" s="58"/>
      <c r="F62" s="58"/>
      <c r="G62" s="58"/>
      <c r="H62" s="80"/>
      <c r="I62" s="29"/>
      <c r="J62" s="58"/>
      <c r="K62" s="110"/>
      <c r="L62" s="29"/>
      <c r="M62" s="114"/>
      <c r="N62" s="58"/>
      <c r="O62" s="29"/>
    </row>
    <row r="63" spans="1:15" s="28" customFormat="1" ht="15" hidden="1">
      <c r="A63" s="57"/>
      <c r="B63" s="58"/>
      <c r="C63" s="80"/>
      <c r="D63" s="58"/>
      <c r="E63" s="58"/>
      <c r="F63" s="58"/>
      <c r="G63" s="58"/>
      <c r="H63" s="80"/>
      <c r="I63" s="29"/>
      <c r="J63" s="58"/>
      <c r="K63" s="110"/>
      <c r="L63" s="29"/>
      <c r="M63" s="114"/>
      <c r="N63" s="58"/>
      <c r="O63" s="29"/>
    </row>
    <row r="64" spans="1:15" s="28" customFormat="1" ht="15" hidden="1">
      <c r="A64" s="57"/>
      <c r="B64" s="174"/>
      <c r="C64" s="174"/>
      <c r="D64" s="174"/>
      <c r="E64" s="175"/>
      <c r="F64" s="174"/>
      <c r="G64" s="174"/>
      <c r="H64" s="174"/>
      <c r="I64" s="29"/>
      <c r="J64" s="58"/>
      <c r="K64" s="178"/>
      <c r="L64" s="176"/>
      <c r="M64" s="176"/>
      <c r="N64" s="174"/>
      <c r="O64" s="174"/>
    </row>
    <row r="65" spans="1:15" s="28" customFormat="1" ht="15" hidden="1">
      <c r="A65" s="57"/>
      <c r="B65" s="174"/>
      <c r="C65" s="174"/>
      <c r="D65" s="174"/>
      <c r="E65" s="174"/>
      <c r="F65" s="174"/>
      <c r="G65" s="174"/>
      <c r="H65" s="174"/>
      <c r="I65" s="29"/>
      <c r="J65" s="58"/>
      <c r="K65" s="178"/>
      <c r="L65" s="176"/>
      <c r="M65" s="176"/>
      <c r="N65" s="174"/>
      <c r="O65" s="174"/>
    </row>
    <row r="66" spans="1:15" s="28" customFormat="1" ht="15" hidden="1">
      <c r="A66" s="57"/>
      <c r="B66" s="29"/>
      <c r="C66" s="29"/>
      <c r="D66" s="29"/>
      <c r="E66" s="29"/>
      <c r="F66" s="29"/>
      <c r="G66" s="29"/>
      <c r="H66" s="29"/>
      <c r="I66" s="29"/>
      <c r="J66" s="58"/>
      <c r="K66" s="168"/>
      <c r="L66" s="29"/>
      <c r="M66" s="29"/>
      <c r="N66" s="174"/>
      <c r="O66" s="174"/>
    </row>
    <row r="67" spans="1:15" s="28" customFormat="1" ht="15" hidden="1">
      <c r="A67" s="57"/>
      <c r="B67" s="56"/>
      <c r="C67" s="56"/>
      <c r="D67" s="29"/>
      <c r="E67" s="29"/>
      <c r="F67" s="29"/>
      <c r="G67" s="29"/>
      <c r="H67" s="29"/>
      <c r="I67" s="29"/>
      <c r="J67" s="58"/>
      <c r="K67" s="168"/>
      <c r="L67" s="29"/>
      <c r="M67" s="29"/>
      <c r="N67" s="72"/>
      <c r="O67" s="29"/>
    </row>
    <row r="68" spans="1:15" s="28" customFormat="1" ht="15" hidden="1">
      <c r="A68" s="57"/>
      <c r="B68" s="70"/>
      <c r="C68" s="70"/>
      <c r="D68" s="70"/>
      <c r="E68" s="69"/>
      <c r="F68" s="29"/>
      <c r="G68" s="29"/>
      <c r="H68" s="29"/>
      <c r="I68" s="29"/>
      <c r="J68" s="58"/>
      <c r="K68" s="168"/>
      <c r="L68" s="29"/>
      <c r="M68" s="29"/>
      <c r="N68" s="72"/>
      <c r="O68" s="29"/>
    </row>
    <row r="69" spans="1:15" s="28" customFormat="1" ht="15" hidden="1">
      <c r="A69" s="57"/>
      <c r="B69" s="58"/>
      <c r="C69" s="29"/>
      <c r="D69" s="29"/>
      <c r="E69" s="29"/>
      <c r="F69" s="80"/>
      <c r="G69" s="58"/>
      <c r="H69" s="80"/>
      <c r="I69" s="29"/>
      <c r="J69" s="58"/>
      <c r="K69" s="110"/>
      <c r="L69" s="57"/>
      <c r="M69" s="29"/>
      <c r="N69" s="58"/>
      <c r="O69" s="29"/>
    </row>
    <row r="70" spans="1:15" s="28" customFormat="1" ht="15" hidden="1">
      <c r="A70" s="57"/>
      <c r="B70" s="58"/>
      <c r="C70" s="29"/>
      <c r="D70" s="29"/>
      <c r="E70" s="29"/>
      <c r="F70" s="80"/>
      <c r="G70" s="173"/>
      <c r="H70" s="114"/>
      <c r="I70" s="29"/>
      <c r="J70" s="29"/>
      <c r="K70" s="177"/>
      <c r="L70" s="57"/>
      <c r="M70" s="29"/>
      <c r="N70" s="29"/>
      <c r="O70" s="29"/>
    </row>
    <row r="71" spans="1:15" s="28" customFormat="1" ht="15" hidden="1">
      <c r="A71" s="57"/>
      <c r="B71" s="58"/>
      <c r="C71" s="29"/>
      <c r="D71" s="58"/>
      <c r="E71" s="58"/>
      <c r="F71" s="80"/>
      <c r="G71" s="173"/>
      <c r="H71" s="114"/>
      <c r="I71" s="29"/>
      <c r="J71" s="29"/>
      <c r="K71" s="177"/>
      <c r="L71" s="57"/>
      <c r="M71" s="29"/>
      <c r="N71" s="29"/>
      <c r="O71" s="29"/>
    </row>
    <row r="72" spans="1:15" s="28" customFormat="1" ht="15" hidden="1">
      <c r="A72" s="57"/>
      <c r="B72" s="58"/>
      <c r="C72" s="80"/>
      <c r="D72" s="58"/>
      <c r="E72" s="58"/>
      <c r="F72" s="80"/>
      <c r="G72" s="58"/>
      <c r="H72" s="80"/>
      <c r="I72" s="29"/>
      <c r="J72" s="58"/>
      <c r="K72" s="110"/>
      <c r="L72" s="58"/>
      <c r="M72" s="114"/>
      <c r="N72" s="58"/>
      <c r="O72" s="29"/>
    </row>
    <row r="73" spans="1:15" s="28" customFormat="1" ht="15" hidden="1">
      <c r="A73" s="57"/>
      <c r="B73" s="174"/>
      <c r="C73" s="174"/>
      <c r="D73" s="174"/>
      <c r="E73" s="175"/>
      <c r="F73" s="174"/>
      <c r="G73" s="174"/>
      <c r="H73" s="174"/>
      <c r="I73" s="29"/>
      <c r="J73" s="169"/>
      <c r="K73" s="178"/>
      <c r="L73" s="57"/>
      <c r="M73" s="176"/>
      <c r="N73" s="174"/>
      <c r="O73" s="174"/>
    </row>
    <row r="74" spans="1:15" s="28" customFormat="1" ht="15" hidden="1">
      <c r="A74" s="57"/>
      <c r="B74" s="174"/>
      <c r="C74" s="174"/>
      <c r="D74" s="174"/>
      <c r="E74" s="174"/>
      <c r="F74" s="174"/>
      <c r="G74" s="174"/>
      <c r="H74" s="174"/>
      <c r="I74" s="29"/>
      <c r="J74" s="169"/>
      <c r="K74" s="178"/>
      <c r="L74" s="57"/>
      <c r="M74" s="176"/>
      <c r="N74" s="174"/>
      <c r="O74" s="174"/>
    </row>
    <row r="75" spans="1:15" s="28" customFormat="1" ht="15" hidden="1">
      <c r="A75" s="57"/>
      <c r="B75" s="56"/>
      <c r="C75" s="56"/>
      <c r="D75" s="29"/>
      <c r="E75" s="29"/>
      <c r="F75" s="29"/>
      <c r="G75" s="29"/>
      <c r="H75" s="29"/>
      <c r="I75" s="29"/>
      <c r="J75" s="58"/>
      <c r="K75" s="168"/>
      <c r="L75" s="29"/>
      <c r="M75" s="29"/>
      <c r="N75" s="29"/>
      <c r="O75" s="29"/>
    </row>
    <row r="76" spans="1:15" s="28" customFormat="1" ht="15" hidden="1">
      <c r="A76" s="57"/>
      <c r="B76" s="58"/>
      <c r="C76" s="80"/>
      <c r="D76" s="58"/>
      <c r="E76" s="58"/>
      <c r="F76" s="80"/>
      <c r="G76" s="58"/>
      <c r="H76" s="80"/>
      <c r="I76" s="29"/>
      <c r="J76" s="58"/>
      <c r="K76" s="105"/>
      <c r="L76" s="58"/>
      <c r="M76" s="114"/>
      <c r="N76" s="58"/>
      <c r="O76" s="29"/>
    </row>
    <row r="77" spans="1:15" s="28" customFormat="1" ht="15" hidden="1">
      <c r="A77" s="57"/>
      <c r="B77" s="58"/>
      <c r="C77" s="80"/>
      <c r="D77" s="58"/>
      <c r="E77" s="58"/>
      <c r="F77" s="80"/>
      <c r="G77" s="58"/>
      <c r="H77" s="80"/>
      <c r="I77" s="29"/>
      <c r="J77" s="58"/>
      <c r="K77" s="105"/>
      <c r="L77" s="58"/>
      <c r="M77" s="114"/>
      <c r="N77" s="58"/>
      <c r="O77" s="29"/>
    </row>
    <row r="78" spans="1:15" s="28" customFormat="1" ht="15" hidden="1">
      <c r="A78" s="57"/>
      <c r="B78" s="58"/>
      <c r="C78" s="80"/>
      <c r="D78" s="58"/>
      <c r="E78" s="58"/>
      <c r="F78" s="80"/>
      <c r="G78" s="58"/>
      <c r="H78" s="80"/>
      <c r="I78" s="29"/>
      <c r="J78" s="58"/>
      <c r="K78" s="105"/>
      <c r="L78" s="58"/>
      <c r="M78" s="114"/>
      <c r="N78" s="58"/>
      <c r="O78" s="29"/>
    </row>
    <row r="79" spans="1:15" s="28" customFormat="1" ht="15" hidden="1">
      <c r="A79" s="57"/>
      <c r="B79" s="58"/>
      <c r="C79" s="80"/>
      <c r="D79" s="58"/>
      <c r="E79" s="58"/>
      <c r="F79" s="80"/>
      <c r="G79" s="58"/>
      <c r="H79" s="80"/>
      <c r="I79" s="29"/>
      <c r="J79" s="58"/>
      <c r="K79" s="105"/>
      <c r="L79" s="58"/>
      <c r="M79" s="114"/>
      <c r="N79" s="58"/>
      <c r="O79" s="29"/>
    </row>
    <row r="80" spans="1:15" s="28" customFormat="1" ht="15" hidden="1">
      <c r="A80" s="57"/>
      <c r="B80" s="58"/>
      <c r="C80" s="80"/>
      <c r="D80" s="58"/>
      <c r="E80" s="58"/>
      <c r="F80" s="80"/>
      <c r="G80" s="58"/>
      <c r="H80" s="80"/>
      <c r="I80" s="29"/>
      <c r="J80" s="58"/>
      <c r="K80" s="105"/>
      <c r="L80" s="58"/>
      <c r="M80" s="114"/>
      <c r="N80" s="58"/>
      <c r="O80" s="29"/>
    </row>
    <row r="81" spans="1:15" s="28" customFormat="1" ht="15" hidden="1">
      <c r="A81" s="57"/>
      <c r="B81" s="58"/>
      <c r="C81" s="80"/>
      <c r="D81" s="58"/>
      <c r="E81" s="58"/>
      <c r="F81" s="80"/>
      <c r="G81" s="58"/>
      <c r="H81" s="80"/>
      <c r="I81" s="29"/>
      <c r="J81" s="58"/>
      <c r="K81" s="105"/>
      <c r="L81" s="58"/>
      <c r="M81" s="114"/>
      <c r="N81" s="58"/>
      <c r="O81" s="29"/>
    </row>
    <row r="82" spans="1:15" s="28" customFormat="1" ht="15" hidden="1">
      <c r="A82" s="57"/>
      <c r="B82" s="58"/>
      <c r="C82" s="80"/>
      <c r="D82" s="58"/>
      <c r="E82" s="58"/>
      <c r="F82" s="80"/>
      <c r="G82" s="58"/>
      <c r="H82" s="80"/>
      <c r="I82" s="29"/>
      <c r="J82" s="58"/>
      <c r="K82" s="105"/>
      <c r="L82" s="58"/>
      <c r="M82" s="114"/>
      <c r="N82" s="58"/>
      <c r="O82" s="29"/>
    </row>
    <row r="83" spans="1:15" s="28" customFormat="1" ht="15" hidden="1">
      <c r="A83" s="57"/>
      <c r="B83" s="58"/>
      <c r="C83" s="80"/>
      <c r="D83" s="58"/>
      <c r="E83" s="58"/>
      <c r="F83" s="80"/>
      <c r="G83" s="58"/>
      <c r="H83" s="80"/>
      <c r="I83" s="29"/>
      <c r="J83" s="58"/>
      <c r="K83" s="105"/>
      <c r="L83" s="58"/>
      <c r="M83" s="114"/>
      <c r="N83" s="58"/>
      <c r="O83" s="29"/>
    </row>
    <row r="84" spans="1:15" s="28" customFormat="1" ht="15" hidden="1">
      <c r="A84" s="57"/>
      <c r="B84" s="58"/>
      <c r="C84" s="80"/>
      <c r="D84" s="58"/>
      <c r="E84" s="58"/>
      <c r="F84" s="80"/>
      <c r="G84" s="58"/>
      <c r="H84" s="80"/>
      <c r="I84" s="29"/>
      <c r="J84" s="58"/>
      <c r="K84" s="105"/>
      <c r="L84" s="58"/>
      <c r="M84" s="114"/>
      <c r="N84" s="58"/>
      <c r="O84" s="29"/>
    </row>
    <row r="85" spans="1:15" s="28" customFormat="1" ht="15" hidden="1">
      <c r="A85" s="57"/>
      <c r="B85" s="58"/>
      <c r="C85" s="80"/>
      <c r="D85" s="58"/>
      <c r="E85" s="58"/>
      <c r="F85" s="80"/>
      <c r="G85" s="58"/>
      <c r="H85" s="80"/>
      <c r="I85" s="29"/>
      <c r="J85" s="58"/>
      <c r="K85" s="105"/>
      <c r="L85" s="58"/>
      <c r="M85" s="114"/>
      <c r="N85" s="58"/>
      <c r="O85" s="29"/>
    </row>
    <row r="86" spans="1:15" s="28" customFormat="1" ht="15" hidden="1">
      <c r="A86" s="57"/>
      <c r="B86" s="58"/>
      <c r="C86" s="80"/>
      <c r="D86" s="58"/>
      <c r="E86" s="58"/>
      <c r="F86" s="80"/>
      <c r="G86" s="58"/>
      <c r="H86" s="80"/>
      <c r="I86" s="29"/>
      <c r="J86" s="58"/>
      <c r="K86" s="105"/>
      <c r="L86" s="58"/>
      <c r="M86" s="114"/>
      <c r="N86" s="58"/>
      <c r="O86" s="29"/>
    </row>
    <row r="87" spans="1:15" s="28" customFormat="1" ht="15" hidden="1">
      <c r="A87" s="57"/>
      <c r="B87" s="58"/>
      <c r="C87" s="80"/>
      <c r="D87" s="58"/>
      <c r="E87" s="58"/>
      <c r="F87" s="80"/>
      <c r="G87" s="58"/>
      <c r="H87" s="80"/>
      <c r="I87" s="29"/>
      <c r="J87" s="58"/>
      <c r="K87" s="105"/>
      <c r="L87" s="58"/>
      <c r="M87" s="114"/>
      <c r="N87" s="58"/>
      <c r="O87" s="29"/>
    </row>
    <row r="88" spans="1:15" s="28" customFormat="1" ht="15" hidden="1">
      <c r="A88" s="57"/>
      <c r="B88" s="58"/>
      <c r="C88" s="80"/>
      <c r="D88" s="58"/>
      <c r="E88" s="58"/>
      <c r="F88" s="80"/>
      <c r="G88" s="58"/>
      <c r="H88" s="80"/>
      <c r="I88" s="29"/>
      <c r="J88" s="58"/>
      <c r="K88" s="105"/>
      <c r="L88" s="58"/>
      <c r="M88" s="114"/>
      <c r="N88" s="58"/>
      <c r="O88" s="29"/>
    </row>
    <row r="89" spans="1:15" s="28" customFormat="1" ht="15" hidden="1">
      <c r="A89" s="57"/>
      <c r="B89" s="58"/>
      <c r="C89" s="80"/>
      <c r="D89" s="58"/>
      <c r="E89" s="58"/>
      <c r="F89" s="80"/>
      <c r="G89" s="58"/>
      <c r="H89" s="80"/>
      <c r="I89" s="29"/>
      <c r="J89" s="58"/>
      <c r="K89" s="105"/>
      <c r="L89" s="58"/>
      <c r="M89" s="114"/>
      <c r="N89" s="58"/>
      <c r="O89" s="29"/>
    </row>
    <row r="90" spans="1:15" s="28" customFormat="1" ht="15" hidden="1">
      <c r="A90" s="57"/>
      <c r="B90" s="58"/>
      <c r="C90" s="80"/>
      <c r="D90" s="58"/>
      <c r="E90" s="58"/>
      <c r="F90" s="80"/>
      <c r="G90" s="58"/>
      <c r="H90" s="80"/>
      <c r="I90" s="29"/>
      <c r="J90" s="58"/>
      <c r="K90" s="105"/>
      <c r="L90" s="58"/>
      <c r="M90" s="114"/>
      <c r="N90" s="58"/>
      <c r="O90" s="29"/>
    </row>
    <row r="91" spans="1:15" s="28" customFormat="1" ht="15" hidden="1">
      <c r="A91" s="57"/>
      <c r="B91" s="58"/>
      <c r="C91" s="80"/>
      <c r="D91" s="58"/>
      <c r="E91" s="58"/>
      <c r="F91" s="80"/>
      <c r="G91" s="58"/>
      <c r="H91" s="80"/>
      <c r="I91" s="29"/>
      <c r="J91" s="58"/>
      <c r="K91" s="105"/>
      <c r="L91" s="58"/>
      <c r="M91" s="114"/>
      <c r="N91" s="58"/>
      <c r="O91" s="29"/>
    </row>
    <row r="92" spans="1:15" s="28" customFormat="1" ht="15" hidden="1">
      <c r="A92" s="57"/>
      <c r="B92" s="58"/>
      <c r="C92" s="80"/>
      <c r="D92" s="58"/>
      <c r="E92" s="58"/>
      <c r="F92" s="80"/>
      <c r="G92" s="58"/>
      <c r="H92" s="80"/>
      <c r="I92" s="29"/>
      <c r="J92" s="58"/>
      <c r="K92" s="105"/>
      <c r="L92" s="58"/>
      <c r="M92" s="114"/>
      <c r="N92" s="58"/>
      <c r="O92" s="29"/>
    </row>
    <row r="93" spans="1:15" s="28" customFormat="1" ht="15" hidden="1">
      <c r="A93" s="57"/>
      <c r="B93" s="58"/>
      <c r="C93" s="80"/>
      <c r="D93" s="58"/>
      <c r="E93" s="58"/>
      <c r="F93" s="80"/>
      <c r="G93" s="58"/>
      <c r="H93" s="80"/>
      <c r="I93" s="29"/>
      <c r="J93" s="58"/>
      <c r="K93" s="105"/>
      <c r="L93" s="58"/>
      <c r="M93" s="114"/>
      <c r="N93" s="58"/>
      <c r="O93" s="29"/>
    </row>
    <row r="94" spans="1:15" s="28" customFormat="1" ht="15" hidden="1">
      <c r="A94" s="57"/>
      <c r="B94" s="58"/>
      <c r="C94" s="80"/>
      <c r="D94" s="58"/>
      <c r="E94" s="58"/>
      <c r="F94" s="80"/>
      <c r="G94" s="58"/>
      <c r="H94" s="80"/>
      <c r="I94" s="29"/>
      <c r="J94" s="58"/>
      <c r="K94" s="105"/>
      <c r="L94" s="58"/>
      <c r="M94" s="114"/>
      <c r="N94" s="58"/>
      <c r="O94" s="29"/>
    </row>
    <row r="95" spans="1:15" s="28" customFormat="1" ht="15" hidden="1">
      <c r="A95" s="57"/>
      <c r="B95" s="58"/>
      <c r="C95" s="80"/>
      <c r="D95" s="58"/>
      <c r="E95" s="58"/>
      <c r="F95" s="80"/>
      <c r="G95" s="58"/>
      <c r="H95" s="80"/>
      <c r="I95" s="29"/>
      <c r="J95" s="58"/>
      <c r="K95" s="105"/>
      <c r="L95" s="58"/>
      <c r="M95" s="114"/>
      <c r="N95" s="58"/>
      <c r="O95" s="29"/>
    </row>
    <row r="96" spans="1:15" s="28" customFormat="1" ht="15" hidden="1">
      <c r="A96" s="57"/>
      <c r="B96" s="58"/>
      <c r="C96" s="80"/>
      <c r="D96" s="58"/>
      <c r="E96" s="58"/>
      <c r="F96" s="80"/>
      <c r="G96" s="58"/>
      <c r="H96" s="80"/>
      <c r="I96" s="29"/>
      <c r="J96" s="58"/>
      <c r="K96" s="105"/>
      <c r="L96" s="58"/>
      <c r="M96" s="114"/>
      <c r="N96" s="58"/>
      <c r="O96" s="29"/>
    </row>
    <row r="97" spans="1:15" s="28" customFormat="1" ht="15" hidden="1">
      <c r="A97" s="57"/>
      <c r="B97" s="58"/>
      <c r="C97" s="80"/>
      <c r="D97" s="58"/>
      <c r="E97" s="58"/>
      <c r="F97" s="80"/>
      <c r="G97" s="58"/>
      <c r="H97" s="80"/>
      <c r="I97" s="29"/>
      <c r="J97" s="58"/>
      <c r="K97" s="105"/>
      <c r="L97" s="58"/>
      <c r="M97" s="114"/>
      <c r="N97" s="58"/>
      <c r="O97" s="29"/>
    </row>
    <row r="98" spans="1:15" s="28" customFormat="1" ht="15" hidden="1">
      <c r="A98" s="57"/>
      <c r="B98" s="58"/>
      <c r="C98" s="80"/>
      <c r="D98" s="58"/>
      <c r="E98" s="58"/>
      <c r="F98" s="80"/>
      <c r="G98" s="58"/>
      <c r="H98" s="80"/>
      <c r="I98" s="29"/>
      <c r="J98" s="58"/>
      <c r="K98" s="105"/>
      <c r="L98" s="58"/>
      <c r="M98" s="114"/>
      <c r="N98" s="58"/>
      <c r="O98" s="29"/>
    </row>
    <row r="99" spans="1:15" s="28" customFormat="1" ht="15" hidden="1">
      <c r="A99" s="57"/>
      <c r="B99" s="58"/>
      <c r="C99" s="80"/>
      <c r="D99" s="58"/>
      <c r="E99" s="58"/>
      <c r="F99" s="80"/>
      <c r="G99" s="58"/>
      <c r="H99" s="80"/>
      <c r="I99" s="29"/>
      <c r="J99" s="58"/>
      <c r="K99" s="105"/>
      <c r="L99" s="58"/>
      <c r="M99" s="114"/>
      <c r="N99" s="58"/>
      <c r="O99" s="29"/>
    </row>
    <row r="100" spans="1:15" s="28" customFormat="1" ht="15" hidden="1">
      <c r="A100" s="57"/>
      <c r="B100" s="58"/>
      <c r="C100" s="80"/>
      <c r="D100" s="58"/>
      <c r="E100" s="58"/>
      <c r="F100" s="80"/>
      <c r="G100" s="58"/>
      <c r="H100" s="80"/>
      <c r="I100" s="29"/>
      <c r="J100" s="58"/>
      <c r="K100" s="105"/>
      <c r="L100" s="58"/>
      <c r="M100" s="114"/>
      <c r="N100" s="58"/>
      <c r="O100" s="29"/>
    </row>
    <row r="101" spans="1:15" s="28" customFormat="1" ht="15" hidden="1">
      <c r="A101" s="57"/>
      <c r="B101" s="58"/>
      <c r="C101" s="80"/>
      <c r="D101" s="58"/>
      <c r="E101" s="58"/>
      <c r="F101" s="80"/>
      <c r="G101" s="58"/>
      <c r="H101" s="80"/>
      <c r="I101" s="29"/>
      <c r="J101" s="58"/>
      <c r="K101" s="105"/>
      <c r="L101" s="58"/>
      <c r="M101" s="114"/>
      <c r="N101" s="58"/>
      <c r="O101" s="29"/>
    </row>
    <row r="102" spans="1:15" s="28" customFormat="1" ht="15" hidden="1">
      <c r="A102" s="57"/>
      <c r="B102" s="58"/>
      <c r="C102" s="80"/>
      <c r="D102" s="58"/>
      <c r="E102" s="58"/>
      <c r="F102" s="80"/>
      <c r="G102" s="58"/>
      <c r="H102" s="80"/>
      <c r="I102" s="29"/>
      <c r="J102" s="58"/>
      <c r="K102" s="105"/>
      <c r="L102" s="58"/>
      <c r="M102" s="114"/>
      <c r="N102" s="58"/>
      <c r="O102" s="29"/>
    </row>
    <row r="103" spans="1:15" s="28" customFormat="1" ht="15" hidden="1">
      <c r="A103" s="57"/>
      <c r="B103" s="58"/>
      <c r="C103" s="80"/>
      <c r="D103" s="58"/>
      <c r="E103" s="58"/>
      <c r="F103" s="80"/>
      <c r="G103" s="58"/>
      <c r="H103" s="80"/>
      <c r="I103" s="29"/>
      <c r="J103" s="58"/>
      <c r="K103" s="105"/>
      <c r="L103" s="58"/>
      <c r="M103" s="114"/>
      <c r="N103" s="58"/>
      <c r="O103" s="29"/>
    </row>
    <row r="104" spans="1:15" s="28" customFormat="1" ht="15" hidden="1">
      <c r="A104" s="57"/>
      <c r="B104" s="58"/>
      <c r="C104" s="80"/>
      <c r="D104" s="58"/>
      <c r="E104" s="58"/>
      <c r="F104" s="80"/>
      <c r="G104" s="58"/>
      <c r="H104" s="80"/>
      <c r="I104" s="29"/>
      <c r="J104" s="58"/>
      <c r="K104" s="105"/>
      <c r="L104" s="58"/>
      <c r="M104" s="114"/>
      <c r="N104" s="58"/>
      <c r="O104" s="29"/>
    </row>
    <row r="105" spans="1:15" s="28" customFormat="1" ht="15" hidden="1">
      <c r="A105" s="57"/>
      <c r="B105" s="29"/>
      <c r="C105" s="29"/>
      <c r="D105" s="29"/>
      <c r="E105" s="29"/>
      <c r="F105" s="29"/>
      <c r="G105" s="29"/>
      <c r="H105" s="29"/>
      <c r="I105" s="29"/>
      <c r="J105" s="58"/>
      <c r="K105" s="104"/>
      <c r="L105" s="75"/>
      <c r="M105" s="77"/>
      <c r="N105" s="29"/>
      <c r="O105" s="29"/>
    </row>
    <row r="106" spans="1:15" s="28" customFormat="1" ht="15" hidden="1">
      <c r="A106" s="57"/>
      <c r="B106" s="56"/>
      <c r="C106" s="56"/>
      <c r="D106" s="29"/>
      <c r="E106" s="29"/>
      <c r="F106" s="29"/>
      <c r="G106" s="29"/>
      <c r="H106" s="80"/>
      <c r="I106" s="29"/>
      <c r="J106" s="58"/>
      <c r="K106" s="104"/>
      <c r="L106" s="29"/>
      <c r="M106" s="29"/>
      <c r="N106" s="29"/>
      <c r="O106" s="58"/>
    </row>
    <row r="107" spans="1:15" s="109" customFormat="1" ht="15" hidden="1">
      <c r="A107" s="56"/>
      <c r="B107" s="58"/>
      <c r="C107" s="29"/>
      <c r="D107" s="29"/>
      <c r="E107" s="29"/>
      <c r="F107" s="80"/>
      <c r="G107" s="58"/>
      <c r="H107" s="80"/>
      <c r="I107" s="80"/>
      <c r="J107" s="58"/>
      <c r="K107" s="108"/>
      <c r="L107" s="58"/>
      <c r="M107" s="29"/>
      <c r="N107" s="58"/>
      <c r="O107" s="29"/>
    </row>
    <row r="108" spans="1:15" s="38" customFormat="1" ht="15" hidden="1">
      <c r="A108" s="57"/>
      <c r="B108" s="58"/>
      <c r="C108" s="80"/>
      <c r="D108" s="58"/>
      <c r="E108" s="58"/>
      <c r="F108" s="80"/>
      <c r="G108" s="58"/>
      <c r="H108" s="80"/>
      <c r="I108" s="80"/>
      <c r="J108" s="58"/>
      <c r="K108" s="105"/>
      <c r="L108" s="58"/>
      <c r="M108" s="29"/>
      <c r="N108" s="58"/>
      <c r="O108" s="29"/>
    </row>
    <row r="109" spans="1:15" s="28" customFormat="1" ht="15.75" hidden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4"/>
      <c r="L109" s="29"/>
      <c r="M109" s="29"/>
      <c r="N109" s="29"/>
      <c r="O109" s="58"/>
    </row>
    <row r="110" spans="1:15" s="28" customFormat="1" ht="15.75" hidden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4"/>
      <c r="L110" s="29"/>
      <c r="M110" s="29"/>
      <c r="N110" s="29"/>
      <c r="O110" s="58"/>
    </row>
    <row r="111" spans="1:15" s="28" customFormat="1" ht="15" hidden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5"/>
      <c r="L111" s="29"/>
      <c r="M111" s="29"/>
      <c r="N111" s="58"/>
      <c r="O111" s="29"/>
    </row>
    <row r="112" spans="1:15" s="28" customFormat="1" ht="15" hidden="1">
      <c r="A112" s="57"/>
      <c r="B112" s="56"/>
      <c r="C112" s="56"/>
      <c r="D112" s="56"/>
      <c r="E112" s="56"/>
      <c r="F112" s="160"/>
      <c r="G112" s="161"/>
      <c r="H112" s="80"/>
      <c r="I112" s="29"/>
      <c r="J112" s="58"/>
      <c r="K112" s="104"/>
      <c r="L112" s="75"/>
      <c r="M112" s="29"/>
      <c r="N112" s="29"/>
      <c r="O112" s="29"/>
    </row>
    <row r="113" spans="1:15" s="38" customFormat="1" ht="15" hidden="1">
      <c r="A113" s="57"/>
      <c r="B113" s="78"/>
      <c r="C113" s="29"/>
      <c r="D113" s="29"/>
      <c r="E113" s="29"/>
      <c r="F113" s="58"/>
      <c r="G113" s="58"/>
      <c r="H113" s="80"/>
      <c r="I113" s="255" t="s">
        <v>40</v>
      </c>
      <c r="J113" s="256"/>
      <c r="K113" s="119">
        <f>SUM(K21:K112)</f>
        <v>0</v>
      </c>
      <c r="L113" s="57"/>
      <c r="M113" s="56"/>
      <c r="N113" s="120"/>
      <c r="O113" s="58"/>
    </row>
    <row r="114" ht="12.75" hidden="1">
      <c r="K114" s="109" t="s">
        <v>222</v>
      </c>
    </row>
    <row r="115" spans="4:11" ht="15" customHeight="1">
      <c r="D115" s="243" t="s">
        <v>287</v>
      </c>
      <c r="E115" s="243"/>
      <c r="F115" s="243"/>
      <c r="G115" s="243"/>
      <c r="H115" s="122"/>
      <c r="I115" s="239" t="s">
        <v>288</v>
      </c>
      <c r="J115" s="239"/>
      <c r="K115" s="113"/>
    </row>
    <row r="116" ht="7.5" customHeight="1"/>
    <row r="117" spans="1:3" ht="18.75" customHeight="1">
      <c r="A117" s="181" t="s">
        <v>223</v>
      </c>
      <c r="B117" s="239" t="s">
        <v>289</v>
      </c>
      <c r="C117" s="239"/>
    </row>
    <row r="118" spans="1:3" ht="14.25" customHeight="1">
      <c r="A118" s="182"/>
      <c r="B118" s="258" t="s">
        <v>290</v>
      </c>
      <c r="C118" s="258"/>
    </row>
  </sheetData>
  <sheetProtection/>
  <mergeCells count="28">
    <mergeCell ref="D115:G115"/>
    <mergeCell ref="I115:J115"/>
    <mergeCell ref="B117:C117"/>
    <mergeCell ref="B118:C118"/>
    <mergeCell ref="A30:O30"/>
    <mergeCell ref="D17:D18"/>
    <mergeCell ref="F17:G17"/>
    <mergeCell ref="E17:E18"/>
    <mergeCell ref="A20:F20"/>
    <mergeCell ref="K17:K18"/>
    <mergeCell ref="B16:B18"/>
    <mergeCell ref="C16:C18"/>
    <mergeCell ref="I113:J113"/>
    <mergeCell ref="A41:O41"/>
    <mergeCell ref="A51:J51"/>
    <mergeCell ref="A13:O13"/>
    <mergeCell ref="A16:A18"/>
    <mergeCell ref="I17:J17"/>
    <mergeCell ref="O16:O17"/>
    <mergeCell ref="D16:M16"/>
    <mergeCell ref="N16:N18"/>
    <mergeCell ref="L17:M17"/>
    <mergeCell ref="A9:O9"/>
    <mergeCell ref="B12:O12"/>
    <mergeCell ref="A3:O3"/>
    <mergeCell ref="A4:O4"/>
    <mergeCell ref="A7:O7"/>
    <mergeCell ref="A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5" zoomScaleNormal="75" zoomScaleSheetLayoutView="75" zoomScalePageLayoutView="0" workbookViewId="0" topLeftCell="A1">
      <selection activeCell="A4" sqref="A4:O4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34" t="s">
        <v>34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21" customFormat="1" ht="15.75">
      <c r="A5" s="234" t="s">
        <v>127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34" t="s">
        <v>35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s="21" customFormat="1" ht="15.75">
      <c r="A8" s="234" t="s">
        <v>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6"/>
    </row>
    <row r="9" spans="1:15" s="21" customFormat="1" ht="15.75">
      <c r="A9" s="234" t="s">
        <v>47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6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35" t="s">
        <v>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21" customFormat="1" ht="15.75">
      <c r="A12" s="234" t="s">
        <v>128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30" t="s">
        <v>3</v>
      </c>
      <c r="B14" s="230" t="s">
        <v>4</v>
      </c>
      <c r="C14" s="230" t="s">
        <v>37</v>
      </c>
      <c r="D14" s="220" t="s">
        <v>5</v>
      </c>
      <c r="E14" s="226"/>
      <c r="F14" s="226"/>
      <c r="G14" s="226"/>
      <c r="H14" s="226"/>
      <c r="I14" s="226"/>
      <c r="J14" s="226"/>
      <c r="K14" s="226"/>
      <c r="L14" s="226"/>
      <c r="M14" s="221"/>
      <c r="N14" s="227" t="s">
        <v>6</v>
      </c>
      <c r="O14" s="224" t="s">
        <v>25</v>
      </c>
      <c r="P14" s="3"/>
    </row>
    <row r="15" spans="1:16" ht="53.25" customHeight="1">
      <c r="A15" s="231"/>
      <c r="B15" s="231"/>
      <c r="C15" s="231"/>
      <c r="D15" s="222" t="s">
        <v>7</v>
      </c>
      <c r="E15" s="222" t="s">
        <v>26</v>
      </c>
      <c r="F15" s="220" t="s">
        <v>8</v>
      </c>
      <c r="G15" s="221"/>
      <c r="H15" s="15" t="s">
        <v>27</v>
      </c>
      <c r="I15" s="220" t="s">
        <v>9</v>
      </c>
      <c r="J15" s="221"/>
      <c r="K15" s="222" t="s">
        <v>36</v>
      </c>
      <c r="L15" s="220" t="s">
        <v>10</v>
      </c>
      <c r="M15" s="221"/>
      <c r="N15" s="228"/>
      <c r="O15" s="225"/>
      <c r="P15" s="3"/>
    </row>
    <row r="16" spans="1:16" ht="111" customHeight="1">
      <c r="A16" s="232"/>
      <c r="B16" s="232"/>
      <c r="C16" s="232"/>
      <c r="D16" s="223"/>
      <c r="E16" s="223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23"/>
      <c r="L16" s="17" t="s">
        <v>31</v>
      </c>
      <c r="M16" s="17" t="s">
        <v>32</v>
      </c>
      <c r="N16" s="229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4" customFormat="1" ht="18.75" customHeight="1">
      <c r="A18" s="217" t="s">
        <v>125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9"/>
    </row>
    <row r="19" spans="1:17" s="4" customFormat="1" ht="60">
      <c r="A19" s="57" t="s">
        <v>126</v>
      </c>
      <c r="B19" s="29" t="s">
        <v>102</v>
      </c>
      <c r="C19" s="29" t="s">
        <v>106</v>
      </c>
      <c r="D19" s="29" t="s">
        <v>103</v>
      </c>
      <c r="E19" s="29" t="s">
        <v>107</v>
      </c>
      <c r="F19" s="29">
        <v>112</v>
      </c>
      <c r="G19" s="29" t="s">
        <v>104</v>
      </c>
      <c r="H19" s="29">
        <v>240000</v>
      </c>
      <c r="I19" s="29">
        <v>88401</v>
      </c>
      <c r="J19" s="58" t="s">
        <v>74</v>
      </c>
      <c r="K19" s="67">
        <v>8578000</v>
      </c>
      <c r="L19" s="57" t="s">
        <v>81</v>
      </c>
      <c r="M19" s="71" t="s">
        <v>105</v>
      </c>
      <c r="N19" s="29" t="s">
        <v>51</v>
      </c>
      <c r="O19" s="29" t="s">
        <v>49</v>
      </c>
      <c r="P19" s="30"/>
      <c r="Q19" s="2"/>
    </row>
    <row r="20" spans="1:15" s="28" customFormat="1" ht="15.75" customHeight="1">
      <c r="A20" s="195" t="s">
        <v>48</v>
      </c>
      <c r="B20" s="195"/>
      <c r="C20" s="195"/>
      <c r="D20" s="195"/>
      <c r="E20" s="195"/>
      <c r="F20" s="195"/>
      <c r="G20" s="195"/>
      <c r="H20" s="195"/>
      <c r="I20" s="195"/>
      <c r="J20" s="195"/>
      <c r="K20" s="52"/>
      <c r="L20" s="52"/>
      <c r="M20" s="52"/>
      <c r="N20" s="52"/>
      <c r="O20" s="52"/>
    </row>
    <row r="21" spans="1:15" s="68" customFormat="1" ht="45">
      <c r="A21" s="56" t="s">
        <v>83</v>
      </c>
      <c r="B21" s="78" t="s">
        <v>77</v>
      </c>
      <c r="C21" s="57" t="s">
        <v>78</v>
      </c>
      <c r="D21" s="79" t="s">
        <v>79</v>
      </c>
      <c r="E21" s="58" t="s">
        <v>80</v>
      </c>
      <c r="F21" s="58">
        <v>796</v>
      </c>
      <c r="G21" s="58" t="s">
        <v>52</v>
      </c>
      <c r="H21" s="80">
        <v>1</v>
      </c>
      <c r="I21" s="29">
        <v>88401</v>
      </c>
      <c r="J21" s="58" t="s">
        <v>74</v>
      </c>
      <c r="K21" s="81">
        <v>555000</v>
      </c>
      <c r="L21" s="57" t="s">
        <v>81</v>
      </c>
      <c r="M21" s="71" t="s">
        <v>82</v>
      </c>
      <c r="N21" s="29" t="s">
        <v>51</v>
      </c>
      <c r="O21" s="58" t="s">
        <v>49</v>
      </c>
    </row>
    <row r="22" spans="1:17" s="21" customFormat="1" ht="16.5" customHeight="1">
      <c r="A22" s="233" t="s">
        <v>50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53"/>
      <c r="L22" s="33"/>
      <c r="M22" s="54"/>
      <c r="N22" s="55"/>
      <c r="O22" s="34"/>
      <c r="P22" s="30"/>
      <c r="Q22" s="30"/>
    </row>
    <row r="23" spans="1:15" s="68" customFormat="1" ht="45">
      <c r="A23" s="56" t="s">
        <v>83</v>
      </c>
      <c r="B23" s="78" t="s">
        <v>77</v>
      </c>
      <c r="C23" s="57" t="s">
        <v>78</v>
      </c>
      <c r="D23" s="79" t="s">
        <v>79</v>
      </c>
      <c r="E23" s="58" t="s">
        <v>80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566000</v>
      </c>
      <c r="L23" s="57" t="s">
        <v>81</v>
      </c>
      <c r="M23" s="71" t="s">
        <v>82</v>
      </c>
      <c r="N23" s="29" t="s">
        <v>51</v>
      </c>
      <c r="O23" s="58" t="s">
        <v>49</v>
      </c>
    </row>
    <row r="24" spans="1:15" s="38" customFormat="1" ht="15" hidden="1">
      <c r="A24" s="31"/>
      <c r="B24" s="32"/>
      <c r="C24" s="33"/>
      <c r="D24" s="33"/>
      <c r="E24" s="33"/>
      <c r="F24" s="34"/>
      <c r="G24" s="34"/>
      <c r="H24" s="35"/>
      <c r="I24" s="196" t="s">
        <v>40</v>
      </c>
      <c r="J24" s="197"/>
      <c r="K24" s="36">
        <f>K19+K23-K21</f>
        <v>8589000</v>
      </c>
      <c r="L24" s="31"/>
      <c r="M24" s="37"/>
      <c r="N24" s="34"/>
      <c r="O24" s="34"/>
    </row>
    <row r="25" spans="1:15" s="38" customFormat="1" ht="15" hidden="1">
      <c r="A25" s="31"/>
      <c r="B25" s="32"/>
      <c r="C25" s="33"/>
      <c r="D25" s="33"/>
      <c r="E25" s="33"/>
      <c r="F25" s="34"/>
      <c r="G25" s="34"/>
      <c r="H25" s="35"/>
      <c r="I25" s="39"/>
      <c r="J25" s="40" t="s">
        <v>41</v>
      </c>
      <c r="K25" s="41">
        <f>K23-K21+K19</f>
        <v>8589000</v>
      </c>
      <c r="L25" s="31"/>
      <c r="M25" s="37"/>
      <c r="N25" s="34"/>
      <c r="O25" s="34"/>
    </row>
    <row r="26" spans="1:15" s="38" customFormat="1" ht="15" hidden="1">
      <c r="A26" s="31"/>
      <c r="B26" s="32"/>
      <c r="C26" s="33"/>
      <c r="D26" s="33"/>
      <c r="E26" s="33"/>
      <c r="F26" s="34"/>
      <c r="G26" s="34"/>
      <c r="H26" s="35"/>
      <c r="I26" s="39"/>
      <c r="J26" s="40" t="s">
        <v>42</v>
      </c>
      <c r="K26" s="42">
        <v>0</v>
      </c>
      <c r="L26" s="31"/>
      <c r="M26" s="37"/>
      <c r="N26" s="34"/>
      <c r="O26" s="34"/>
    </row>
    <row r="27" spans="1:15" s="38" customFormat="1" ht="15" hidden="1">
      <c r="A27" s="31"/>
      <c r="B27" s="32"/>
      <c r="C27" s="33"/>
      <c r="D27" s="33"/>
      <c r="E27" s="33"/>
      <c r="F27" s="34"/>
      <c r="G27" s="34"/>
      <c r="H27" s="35"/>
      <c r="I27" s="39"/>
      <c r="J27" s="40" t="s">
        <v>43</v>
      </c>
      <c r="K27" s="45">
        <v>0</v>
      </c>
      <c r="L27" s="31"/>
      <c r="M27" s="37"/>
      <c r="N27" s="34"/>
      <c r="O27" s="3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/>
  <mergeCells count="23">
    <mergeCell ref="A12:O12"/>
    <mergeCell ref="A4:O4"/>
    <mergeCell ref="A5:O5"/>
    <mergeCell ref="A7:O7"/>
    <mergeCell ref="A8:O8"/>
    <mergeCell ref="A9:O9"/>
    <mergeCell ref="B11:O11"/>
    <mergeCell ref="I24:J24"/>
    <mergeCell ref="A14:A16"/>
    <mergeCell ref="I15:J15"/>
    <mergeCell ref="D15:D16"/>
    <mergeCell ref="F15:G15"/>
    <mergeCell ref="B14:B16"/>
    <mergeCell ref="C14:C16"/>
    <mergeCell ref="A20:J20"/>
    <mergeCell ref="A22:J22"/>
    <mergeCell ref="A18:O18"/>
    <mergeCell ref="L15:M15"/>
    <mergeCell ref="E15:E16"/>
    <mergeCell ref="O14:O15"/>
    <mergeCell ref="D14:M14"/>
    <mergeCell ref="N14:N16"/>
    <mergeCell ref="K15:K16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6" zoomScaleNormal="75" zoomScaleSheetLayoutView="86" zoomScalePageLayoutView="0" workbookViewId="0" topLeftCell="A22">
      <selection activeCell="A27" sqref="A27:O28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09" t="s">
        <v>12</v>
      </c>
      <c r="M1" s="209"/>
      <c r="N1" s="209"/>
      <c r="O1" s="209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09" t="s">
        <v>13</v>
      </c>
      <c r="M2" s="209"/>
      <c r="N2" s="209"/>
      <c r="O2" s="209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130</v>
      </c>
      <c r="M5" s="19"/>
      <c r="N5" s="19"/>
      <c r="O5" s="19"/>
      <c r="P5" s="2"/>
    </row>
    <row r="6" spans="1:15" ht="15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1"/>
      <c r="O6" s="11"/>
    </row>
    <row r="7" spans="1:15" ht="15.75">
      <c r="A7" s="209" t="s">
        <v>129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14"/>
      <c r="N7" s="14"/>
      <c r="O7" s="14"/>
    </row>
    <row r="8" spans="1:15" ht="15.75">
      <c r="A8" s="209" t="s">
        <v>38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11"/>
      <c r="N8" s="11"/>
      <c r="O8" s="11"/>
    </row>
    <row r="9" spans="1:15" ht="15.7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11"/>
      <c r="N9" s="11"/>
      <c r="O9" s="11"/>
    </row>
    <row r="10" spans="1:15" ht="15.75">
      <c r="A10" s="212" t="s">
        <v>14</v>
      </c>
      <c r="B10" s="212"/>
      <c r="C10" s="212"/>
      <c r="D10" s="212"/>
      <c r="E10" s="212"/>
      <c r="F10" s="198" t="s">
        <v>15</v>
      </c>
      <c r="G10" s="215"/>
      <c r="H10" s="215"/>
      <c r="I10" s="215"/>
      <c r="J10" s="215"/>
      <c r="K10" s="215"/>
      <c r="L10" s="215"/>
      <c r="M10" s="215"/>
      <c r="N10" s="215"/>
      <c r="O10" s="216"/>
    </row>
    <row r="11" spans="1:15" ht="15.75">
      <c r="A11" s="212" t="s">
        <v>16</v>
      </c>
      <c r="B11" s="212"/>
      <c r="C11" s="212"/>
      <c r="D11" s="212"/>
      <c r="E11" s="212"/>
      <c r="F11" s="198" t="s">
        <v>17</v>
      </c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15.75">
      <c r="A12" s="212" t="s">
        <v>18</v>
      </c>
      <c r="B12" s="212"/>
      <c r="C12" s="212"/>
      <c r="D12" s="212"/>
      <c r="E12" s="212"/>
      <c r="F12" s="205" t="s">
        <v>19</v>
      </c>
      <c r="G12" s="206"/>
      <c r="H12" s="206"/>
      <c r="I12" s="206"/>
      <c r="J12" s="206"/>
      <c r="K12" s="206"/>
      <c r="L12" s="206"/>
      <c r="M12" s="206"/>
      <c r="N12" s="206"/>
      <c r="O12" s="207"/>
    </row>
    <row r="13" spans="1:15" ht="15.75">
      <c r="A13" s="212" t="s">
        <v>20</v>
      </c>
      <c r="B13" s="212"/>
      <c r="C13" s="212"/>
      <c r="D13" s="212"/>
      <c r="E13" s="212"/>
      <c r="F13" s="214" t="s">
        <v>21</v>
      </c>
      <c r="G13" s="199"/>
      <c r="H13" s="199"/>
      <c r="I13" s="199"/>
      <c r="J13" s="199"/>
      <c r="K13" s="199"/>
      <c r="L13" s="199"/>
      <c r="M13" s="199"/>
      <c r="N13" s="199"/>
      <c r="O13" s="200"/>
    </row>
    <row r="14" spans="1:15" ht="15.75">
      <c r="A14" s="212" t="s">
        <v>22</v>
      </c>
      <c r="B14" s="212"/>
      <c r="C14" s="212"/>
      <c r="D14" s="212"/>
      <c r="E14" s="212"/>
      <c r="F14" s="205">
        <v>1200001885</v>
      </c>
      <c r="G14" s="206"/>
      <c r="H14" s="206"/>
      <c r="I14" s="206"/>
      <c r="J14" s="206"/>
      <c r="K14" s="206"/>
      <c r="L14" s="206"/>
      <c r="M14" s="206"/>
      <c r="N14" s="206"/>
      <c r="O14" s="207"/>
    </row>
    <row r="15" spans="1:15" ht="15.75">
      <c r="A15" s="212" t="s">
        <v>23</v>
      </c>
      <c r="B15" s="212"/>
      <c r="C15" s="212"/>
      <c r="D15" s="212"/>
      <c r="E15" s="212"/>
      <c r="F15" s="205">
        <v>121550001</v>
      </c>
      <c r="G15" s="206"/>
      <c r="H15" s="206"/>
      <c r="I15" s="206"/>
      <c r="J15" s="206"/>
      <c r="K15" s="206"/>
      <c r="L15" s="206"/>
      <c r="M15" s="206"/>
      <c r="N15" s="206"/>
      <c r="O15" s="207"/>
    </row>
    <row r="16" spans="1:15" ht="15.75">
      <c r="A16" s="212" t="s">
        <v>24</v>
      </c>
      <c r="B16" s="212"/>
      <c r="C16" s="212"/>
      <c r="D16" s="212"/>
      <c r="E16" s="212"/>
      <c r="F16" s="205">
        <v>88401000000</v>
      </c>
      <c r="G16" s="206"/>
      <c r="H16" s="206"/>
      <c r="I16" s="206"/>
      <c r="J16" s="206"/>
      <c r="K16" s="206"/>
      <c r="L16" s="206"/>
      <c r="M16" s="206"/>
      <c r="N16" s="206"/>
      <c r="O16" s="207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13" t="s">
        <v>3</v>
      </c>
      <c r="B18" s="213" t="s">
        <v>4</v>
      </c>
      <c r="C18" s="213" t="s">
        <v>37</v>
      </c>
      <c r="D18" s="211" t="s">
        <v>5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0" t="s">
        <v>6</v>
      </c>
      <c r="O18" s="204" t="s">
        <v>25</v>
      </c>
    </row>
    <row r="19" spans="1:15" ht="53.25" customHeight="1">
      <c r="A19" s="213"/>
      <c r="B19" s="213"/>
      <c r="C19" s="213"/>
      <c r="D19" s="211" t="s">
        <v>7</v>
      </c>
      <c r="E19" s="211" t="s">
        <v>26</v>
      </c>
      <c r="F19" s="211" t="s">
        <v>8</v>
      </c>
      <c r="G19" s="211"/>
      <c r="H19" s="17" t="s">
        <v>27</v>
      </c>
      <c r="I19" s="211" t="s">
        <v>9</v>
      </c>
      <c r="J19" s="211"/>
      <c r="K19" s="194" t="s">
        <v>36</v>
      </c>
      <c r="L19" s="211" t="s">
        <v>10</v>
      </c>
      <c r="M19" s="211"/>
      <c r="N19" s="210"/>
      <c r="O19" s="204"/>
    </row>
    <row r="20" spans="1:15" ht="90" customHeight="1">
      <c r="A20" s="213"/>
      <c r="B20" s="213"/>
      <c r="C20" s="213"/>
      <c r="D20" s="211"/>
      <c r="E20" s="211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194"/>
      <c r="L20" s="17" t="s">
        <v>31</v>
      </c>
      <c r="M20" s="17" t="s">
        <v>32</v>
      </c>
      <c r="N20" s="210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195" t="s">
        <v>149</v>
      </c>
      <c r="B22" s="195"/>
      <c r="C22" s="195"/>
      <c r="D22" s="195"/>
      <c r="E22" s="195"/>
      <c r="F22" s="195"/>
      <c r="G22" s="195"/>
      <c r="H22" s="195"/>
      <c r="I22" s="195"/>
      <c r="J22" s="195"/>
      <c r="K22" s="52"/>
      <c r="L22" s="52"/>
      <c r="M22" s="52"/>
      <c r="N22" s="52"/>
      <c r="O22" s="52"/>
      <c r="P22" s="91"/>
      <c r="Q22" s="91"/>
    </row>
    <row r="23" spans="1:17" s="38" customFormat="1" ht="54" customHeight="1">
      <c r="A23" s="57" t="s">
        <v>136</v>
      </c>
      <c r="B23" s="57" t="s">
        <v>77</v>
      </c>
      <c r="C23" s="57" t="s">
        <v>137</v>
      </c>
      <c r="D23" s="79" t="s">
        <v>138</v>
      </c>
      <c r="E23" s="58" t="s">
        <v>139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2600000</v>
      </c>
      <c r="L23" s="57" t="s">
        <v>140</v>
      </c>
      <c r="M23" s="71" t="s">
        <v>53</v>
      </c>
      <c r="N23" s="29" t="s">
        <v>51</v>
      </c>
      <c r="O23" s="58" t="s">
        <v>49</v>
      </c>
      <c r="P23" s="30"/>
      <c r="Q23" s="30"/>
    </row>
    <row r="24" spans="1:17" s="38" customFormat="1" ht="54" customHeight="1">
      <c r="A24" s="57" t="s">
        <v>143</v>
      </c>
      <c r="B24" s="57" t="s">
        <v>144</v>
      </c>
      <c r="C24" s="57" t="s">
        <v>145</v>
      </c>
      <c r="D24" s="79" t="s">
        <v>146</v>
      </c>
      <c r="E24" s="58" t="s">
        <v>147</v>
      </c>
      <c r="F24" s="58">
        <v>796</v>
      </c>
      <c r="G24" s="58" t="s">
        <v>52</v>
      </c>
      <c r="H24" s="80">
        <v>1</v>
      </c>
      <c r="I24" s="29">
        <v>88401</v>
      </c>
      <c r="J24" s="58" t="s">
        <v>74</v>
      </c>
      <c r="K24" s="81">
        <v>3020000</v>
      </c>
      <c r="L24" s="57" t="s">
        <v>88</v>
      </c>
      <c r="M24" s="71" t="s">
        <v>94</v>
      </c>
      <c r="N24" s="29" t="s">
        <v>51</v>
      </c>
      <c r="O24" s="58" t="s">
        <v>49</v>
      </c>
      <c r="P24" s="30"/>
      <c r="Q24" s="30"/>
    </row>
    <row r="25" spans="1:17" s="68" customFormat="1" ht="210">
      <c r="A25" s="57" t="s">
        <v>131</v>
      </c>
      <c r="B25" s="29" t="s">
        <v>132</v>
      </c>
      <c r="C25" s="29" t="s">
        <v>133</v>
      </c>
      <c r="D25" s="74" t="s">
        <v>134</v>
      </c>
      <c r="E25" s="29" t="s">
        <v>135</v>
      </c>
      <c r="F25" s="75">
        <v>876</v>
      </c>
      <c r="G25" s="76" t="s">
        <v>66</v>
      </c>
      <c r="H25" s="29">
        <v>1</v>
      </c>
      <c r="I25" s="29">
        <v>88401</v>
      </c>
      <c r="J25" s="58" t="s">
        <v>74</v>
      </c>
      <c r="K25" s="67">
        <v>25000000</v>
      </c>
      <c r="L25" s="77" t="s">
        <v>53</v>
      </c>
      <c r="M25" s="77" t="s">
        <v>88</v>
      </c>
      <c r="N25" s="72" t="s">
        <v>67</v>
      </c>
      <c r="O25" s="29" t="s">
        <v>68</v>
      </c>
      <c r="P25" s="92"/>
      <c r="Q25" s="92"/>
    </row>
    <row r="26" spans="1:17" s="21" customFormat="1" ht="16.5" customHeight="1">
      <c r="A26" s="195" t="s">
        <v>50</v>
      </c>
      <c r="B26" s="195"/>
      <c r="C26" s="195"/>
      <c r="D26" s="195"/>
      <c r="E26" s="195"/>
      <c r="F26" s="195"/>
      <c r="G26" s="195"/>
      <c r="H26" s="195"/>
      <c r="I26" s="195"/>
      <c r="J26" s="195"/>
      <c r="K26" s="86"/>
      <c r="L26" s="87"/>
      <c r="M26" s="88"/>
      <c r="N26" s="89"/>
      <c r="O26" s="84"/>
      <c r="P26" s="30"/>
      <c r="Q26" s="30"/>
    </row>
    <row r="27" spans="1:17" s="38" customFormat="1" ht="60">
      <c r="A27" s="57" t="s">
        <v>136</v>
      </c>
      <c r="B27" s="57" t="s">
        <v>77</v>
      </c>
      <c r="C27" s="57" t="s">
        <v>137</v>
      </c>
      <c r="D27" s="79" t="s">
        <v>141</v>
      </c>
      <c r="E27" s="58" t="s">
        <v>139</v>
      </c>
      <c r="F27" s="58">
        <v>796</v>
      </c>
      <c r="G27" s="58" t="s">
        <v>52</v>
      </c>
      <c r="H27" s="80">
        <v>1</v>
      </c>
      <c r="I27" s="29">
        <v>88401</v>
      </c>
      <c r="J27" s="58" t="s">
        <v>74</v>
      </c>
      <c r="K27" s="81">
        <v>3150000</v>
      </c>
      <c r="L27" s="57" t="s">
        <v>142</v>
      </c>
      <c r="M27" s="71" t="s">
        <v>82</v>
      </c>
      <c r="N27" s="29" t="s">
        <v>51</v>
      </c>
      <c r="O27" s="58" t="s">
        <v>49</v>
      </c>
      <c r="P27" s="30"/>
      <c r="Q27" s="30"/>
    </row>
    <row r="28" spans="1:17" s="38" customFormat="1" ht="45">
      <c r="A28" s="57" t="s">
        <v>143</v>
      </c>
      <c r="B28" s="57" t="s">
        <v>144</v>
      </c>
      <c r="C28" s="57" t="s">
        <v>145</v>
      </c>
      <c r="D28" s="79" t="s">
        <v>148</v>
      </c>
      <c r="E28" s="58" t="s">
        <v>147</v>
      </c>
      <c r="F28" s="58">
        <v>796</v>
      </c>
      <c r="G28" s="58" t="s">
        <v>52</v>
      </c>
      <c r="H28" s="80">
        <v>1</v>
      </c>
      <c r="I28" s="29">
        <v>88401</v>
      </c>
      <c r="J28" s="58" t="s">
        <v>74</v>
      </c>
      <c r="K28" s="81">
        <v>3540000</v>
      </c>
      <c r="L28" s="57" t="s">
        <v>88</v>
      </c>
      <c r="M28" s="71" t="s">
        <v>116</v>
      </c>
      <c r="N28" s="29" t="s">
        <v>51</v>
      </c>
      <c r="O28" s="58" t="s">
        <v>49</v>
      </c>
      <c r="P28" s="30"/>
      <c r="Q28" s="30"/>
    </row>
    <row r="29" spans="1:17" s="68" customFormat="1" ht="210">
      <c r="A29" s="57" t="s">
        <v>131</v>
      </c>
      <c r="B29" s="29" t="s">
        <v>132</v>
      </c>
      <c r="C29" s="29" t="s">
        <v>133</v>
      </c>
      <c r="D29" s="74" t="s">
        <v>134</v>
      </c>
      <c r="E29" s="29" t="s">
        <v>135</v>
      </c>
      <c r="F29" s="75">
        <v>876</v>
      </c>
      <c r="G29" s="76" t="s">
        <v>66</v>
      </c>
      <c r="H29" s="29">
        <v>1</v>
      </c>
      <c r="I29" s="29">
        <v>88401</v>
      </c>
      <c r="J29" s="58" t="s">
        <v>74</v>
      </c>
      <c r="K29" s="67">
        <v>25000000</v>
      </c>
      <c r="L29" s="77" t="s">
        <v>81</v>
      </c>
      <c r="M29" s="77" t="s">
        <v>105</v>
      </c>
      <c r="N29" s="72" t="s">
        <v>67</v>
      </c>
      <c r="O29" s="29" t="s">
        <v>68</v>
      </c>
      <c r="P29" s="92"/>
      <c r="Q29" s="92"/>
    </row>
    <row r="30" spans="1:17" s="68" customFormat="1" ht="19.5" customHeight="1" hidden="1">
      <c r="A30" s="37"/>
      <c r="B30" s="32"/>
      <c r="C30" s="31"/>
      <c r="D30" s="83"/>
      <c r="E30" s="34"/>
      <c r="F30" s="34"/>
      <c r="G30" s="34"/>
      <c r="H30" s="35"/>
      <c r="I30" s="82"/>
      <c r="J30" s="84"/>
      <c r="K30" s="81"/>
      <c r="L30" s="31"/>
      <c r="M30" s="85"/>
      <c r="N30" s="33"/>
      <c r="O30" s="34"/>
      <c r="P30" s="92"/>
      <c r="Q30" s="92"/>
    </row>
    <row r="31" spans="1:17" s="38" customFormat="1" ht="15.75" customHeight="1" hidden="1">
      <c r="A31" s="31"/>
      <c r="B31" s="32"/>
      <c r="C31" s="33"/>
      <c r="D31" s="33"/>
      <c r="E31" s="33"/>
      <c r="F31" s="34"/>
      <c r="G31" s="34"/>
      <c r="H31" s="35"/>
      <c r="I31" s="196" t="s">
        <v>40</v>
      </c>
      <c r="J31" s="197"/>
      <c r="K31" s="36"/>
      <c r="L31" s="31"/>
      <c r="M31" s="37"/>
      <c r="N31" s="34"/>
      <c r="O31" s="34"/>
      <c r="P31" s="73"/>
      <c r="Q31" s="73"/>
    </row>
    <row r="32" spans="1:17" s="38" customFormat="1" ht="15.75" customHeight="1" hidden="1">
      <c r="A32" s="31"/>
      <c r="B32" s="32"/>
      <c r="C32" s="33"/>
      <c r="D32" s="33"/>
      <c r="E32" s="33"/>
      <c r="F32" s="34"/>
      <c r="G32" s="34"/>
      <c r="H32" s="35"/>
      <c r="I32" s="39"/>
      <c r="J32" s="40" t="s">
        <v>41</v>
      </c>
      <c r="K32" s="36"/>
      <c r="L32" s="31"/>
      <c r="M32" s="37"/>
      <c r="N32" s="34"/>
      <c r="O32" s="34"/>
      <c r="P32" s="73"/>
      <c r="Q32" s="73"/>
    </row>
    <row r="33" spans="1:17" s="38" customFormat="1" ht="15" customHeight="1" hidden="1">
      <c r="A33" s="31"/>
      <c r="B33" s="32"/>
      <c r="C33" s="33"/>
      <c r="D33" s="33"/>
      <c r="E33" s="33"/>
      <c r="F33" s="34"/>
      <c r="G33" s="34"/>
      <c r="H33" s="35"/>
      <c r="I33" s="39"/>
      <c r="J33" s="40" t="s">
        <v>42</v>
      </c>
      <c r="K33" s="42"/>
      <c r="L33" s="31"/>
      <c r="M33" s="37"/>
      <c r="N33" s="34"/>
      <c r="O33" s="34"/>
      <c r="P33" s="73"/>
      <c r="Q33" s="73"/>
    </row>
    <row r="34" spans="1:17" s="38" customFormat="1" ht="15.75" customHeight="1" hidden="1">
      <c r="A34" s="31"/>
      <c r="B34" s="32"/>
      <c r="C34" s="33"/>
      <c r="D34" s="33"/>
      <c r="E34" s="33"/>
      <c r="F34" s="34"/>
      <c r="G34" s="34"/>
      <c r="H34" s="35"/>
      <c r="I34" s="43"/>
      <c r="J34" s="44" t="s">
        <v>43</v>
      </c>
      <c r="K34" s="45"/>
      <c r="L34" s="31"/>
      <c r="M34" s="37"/>
      <c r="N34" s="34"/>
      <c r="O34" s="34"/>
      <c r="P34" s="73"/>
      <c r="Q34" s="73"/>
    </row>
    <row r="35" spans="1:17" s="38" customFormat="1" ht="16.5" customHeight="1" hidden="1">
      <c r="A35" s="31"/>
      <c r="B35" s="32"/>
      <c r="C35" s="33"/>
      <c r="D35" s="33"/>
      <c r="E35" s="33"/>
      <c r="F35" s="34"/>
      <c r="G35" s="34"/>
      <c r="H35" s="202" t="s">
        <v>44</v>
      </c>
      <c r="I35" s="203"/>
      <c r="J35" s="193"/>
      <c r="K35" s="46"/>
      <c r="L35" s="31"/>
      <c r="M35" s="37"/>
      <c r="N35" s="34"/>
      <c r="O35" s="34"/>
      <c r="P35" s="73"/>
      <c r="Q35" s="73"/>
    </row>
    <row r="36" spans="1:17" s="4" customFormat="1" ht="18" customHeight="1" hidden="1">
      <c r="A36" s="21"/>
      <c r="B36" s="21"/>
      <c r="C36" s="21"/>
      <c r="D36" s="21"/>
      <c r="E36" s="21"/>
      <c r="F36" s="21"/>
      <c r="G36" s="21"/>
      <c r="H36" s="202" t="s">
        <v>45</v>
      </c>
      <c r="I36" s="203"/>
      <c r="J36" s="193"/>
      <c r="K36" s="46"/>
      <c r="L36" s="21"/>
      <c r="M36" s="21"/>
      <c r="N36" s="21"/>
      <c r="O36" s="21"/>
      <c r="P36" s="21"/>
      <c r="Q36" s="21"/>
    </row>
    <row r="37" spans="1:17" s="4" customFormat="1" ht="16.5" customHeight="1" hidden="1">
      <c r="A37" s="21"/>
      <c r="B37" s="21"/>
      <c r="C37" s="21"/>
      <c r="D37" s="21"/>
      <c r="E37" s="21"/>
      <c r="F37" s="21"/>
      <c r="G37" s="21"/>
      <c r="H37" s="202" t="s">
        <v>46</v>
      </c>
      <c r="I37" s="203"/>
      <c r="J37" s="193"/>
      <c r="K37" s="46"/>
      <c r="L37" s="21"/>
      <c r="M37" s="21"/>
      <c r="N37" s="21"/>
      <c r="O37" s="21"/>
      <c r="P37" s="21"/>
      <c r="Q37" s="21"/>
    </row>
    <row r="38" spans="1:17" s="4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47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  <c r="P39" s="3"/>
      <c r="Q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6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26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26"/>
      <c r="L61" s="3"/>
      <c r="M61" s="3"/>
      <c r="N61" s="3"/>
      <c r="O61" s="3"/>
    </row>
  </sheetData>
  <sheetProtection/>
  <mergeCells count="38">
    <mergeCell ref="H36:J36"/>
    <mergeCell ref="H37:J37"/>
    <mergeCell ref="F19:G19"/>
    <mergeCell ref="I19:J19"/>
    <mergeCell ref="A26:J26"/>
    <mergeCell ref="I31:J31"/>
    <mergeCell ref="H35:J35"/>
    <mergeCell ref="D19:D20"/>
    <mergeCell ref="E19:E20"/>
    <mergeCell ref="A22:J22"/>
    <mergeCell ref="N18:N20"/>
    <mergeCell ref="O18:O19"/>
    <mergeCell ref="K19:K20"/>
    <mergeCell ref="A15:E15"/>
    <mergeCell ref="F15:O15"/>
    <mergeCell ref="L19:M19"/>
    <mergeCell ref="A16:E16"/>
    <mergeCell ref="F16:O16"/>
    <mergeCell ref="A18:A20"/>
    <mergeCell ref="B18:B20"/>
    <mergeCell ref="C18:C20"/>
    <mergeCell ref="D18:M18"/>
    <mergeCell ref="F10:O10"/>
    <mergeCell ref="A11:E11"/>
    <mergeCell ref="F11:O11"/>
    <mergeCell ref="A12:E12"/>
    <mergeCell ref="F12:O12"/>
    <mergeCell ref="A10:E10"/>
    <mergeCell ref="F14:O14"/>
    <mergeCell ref="A13:E13"/>
    <mergeCell ref="F13:O13"/>
    <mergeCell ref="A14:E14"/>
    <mergeCell ref="A8:L8"/>
    <mergeCell ref="A9:L9"/>
    <mergeCell ref="L1:O1"/>
    <mergeCell ref="L2:O2"/>
    <mergeCell ref="A6:M6"/>
    <mergeCell ref="A7:L7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  <rowBreaks count="1" manualBreakCount="1">
    <brk id="2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5" zoomScaleNormal="75" zoomScaleSheetLayoutView="75" zoomScalePageLayoutView="0" workbookViewId="0" topLeftCell="A1">
      <selection activeCell="L16" sqref="L1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34" t="s">
        <v>34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21" customFormat="1" ht="15.75">
      <c r="A5" s="234" t="s">
        <v>151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34" t="s">
        <v>35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s="21" customFormat="1" ht="15.75">
      <c r="A8" s="234" t="s">
        <v>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6"/>
    </row>
    <row r="9" spans="1:15" s="21" customFormat="1" ht="15.75">
      <c r="A9" s="234" t="s">
        <v>47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6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35" t="s">
        <v>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21" customFormat="1" ht="15.75">
      <c r="A12" s="234" t="s">
        <v>150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30" t="s">
        <v>3</v>
      </c>
      <c r="B14" s="230" t="s">
        <v>4</v>
      </c>
      <c r="C14" s="230" t="s">
        <v>37</v>
      </c>
      <c r="D14" s="220" t="s">
        <v>5</v>
      </c>
      <c r="E14" s="226"/>
      <c r="F14" s="226"/>
      <c r="G14" s="226"/>
      <c r="H14" s="226"/>
      <c r="I14" s="226"/>
      <c r="J14" s="226"/>
      <c r="K14" s="226"/>
      <c r="L14" s="226"/>
      <c r="M14" s="221"/>
      <c r="N14" s="227" t="s">
        <v>6</v>
      </c>
      <c r="O14" s="224" t="s">
        <v>25</v>
      </c>
      <c r="P14" s="3"/>
    </row>
    <row r="15" spans="1:16" ht="53.25" customHeight="1">
      <c r="A15" s="231"/>
      <c r="B15" s="231"/>
      <c r="C15" s="231"/>
      <c r="D15" s="222" t="s">
        <v>7</v>
      </c>
      <c r="E15" s="222" t="s">
        <v>26</v>
      </c>
      <c r="F15" s="220" t="s">
        <v>8</v>
      </c>
      <c r="G15" s="221"/>
      <c r="H15" s="15" t="s">
        <v>27</v>
      </c>
      <c r="I15" s="220" t="s">
        <v>9</v>
      </c>
      <c r="J15" s="221"/>
      <c r="K15" s="222" t="s">
        <v>36</v>
      </c>
      <c r="L15" s="220" t="s">
        <v>10</v>
      </c>
      <c r="M15" s="221"/>
      <c r="N15" s="228"/>
      <c r="O15" s="225"/>
      <c r="P15" s="3"/>
    </row>
    <row r="16" spans="1:16" ht="111" customHeight="1">
      <c r="A16" s="232"/>
      <c r="B16" s="232"/>
      <c r="C16" s="232"/>
      <c r="D16" s="223"/>
      <c r="E16" s="223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23"/>
      <c r="L16" s="17" t="s">
        <v>31</v>
      </c>
      <c r="M16" s="17" t="s">
        <v>32</v>
      </c>
      <c r="N16" s="229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195" t="s">
        <v>48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52"/>
      <c r="L18" s="52"/>
      <c r="M18" s="52"/>
      <c r="N18" s="52"/>
      <c r="O18" s="52"/>
    </row>
    <row r="19" spans="1:15" s="28" customFormat="1" ht="47.25" customHeight="1">
      <c r="A19" s="57" t="s">
        <v>136</v>
      </c>
      <c r="B19" s="57" t="s">
        <v>77</v>
      </c>
      <c r="C19" s="57" t="s">
        <v>137</v>
      </c>
      <c r="D19" s="79" t="s">
        <v>138</v>
      </c>
      <c r="E19" s="58" t="s">
        <v>139</v>
      </c>
      <c r="F19" s="58">
        <v>796</v>
      </c>
      <c r="G19" s="58" t="s">
        <v>52</v>
      </c>
      <c r="H19" s="80">
        <v>1</v>
      </c>
      <c r="I19" s="29">
        <v>88401</v>
      </c>
      <c r="J19" s="58" t="s">
        <v>74</v>
      </c>
      <c r="K19" s="81">
        <v>2600000</v>
      </c>
      <c r="L19" s="57" t="s">
        <v>140</v>
      </c>
      <c r="M19" s="71" t="s">
        <v>53</v>
      </c>
      <c r="N19" s="29" t="s">
        <v>51</v>
      </c>
      <c r="O19" s="58" t="s">
        <v>49</v>
      </c>
    </row>
    <row r="20" spans="1:15" s="68" customFormat="1" ht="45">
      <c r="A20" s="57" t="s">
        <v>143</v>
      </c>
      <c r="B20" s="57" t="s">
        <v>144</v>
      </c>
      <c r="C20" s="57" t="s">
        <v>145</v>
      </c>
      <c r="D20" s="79" t="s">
        <v>146</v>
      </c>
      <c r="E20" s="58" t="s">
        <v>147</v>
      </c>
      <c r="F20" s="58">
        <v>796</v>
      </c>
      <c r="G20" s="58" t="s">
        <v>52</v>
      </c>
      <c r="H20" s="80">
        <v>1</v>
      </c>
      <c r="I20" s="29">
        <v>88401</v>
      </c>
      <c r="J20" s="58" t="s">
        <v>74</v>
      </c>
      <c r="K20" s="81">
        <v>3020000</v>
      </c>
      <c r="L20" s="57" t="s">
        <v>88</v>
      </c>
      <c r="M20" s="71" t="s">
        <v>94</v>
      </c>
      <c r="N20" s="29" t="s">
        <v>51</v>
      </c>
      <c r="O20" s="58" t="s">
        <v>49</v>
      </c>
    </row>
    <row r="21" spans="1:17" s="21" customFormat="1" ht="16.5" customHeight="1">
      <c r="A21" s="233" t="s">
        <v>50</v>
      </c>
      <c r="B21" s="233"/>
      <c r="C21" s="233"/>
      <c r="D21" s="233"/>
      <c r="E21" s="233"/>
      <c r="F21" s="233"/>
      <c r="G21" s="233"/>
      <c r="H21" s="233"/>
      <c r="I21" s="233"/>
      <c r="J21" s="233"/>
      <c r="K21" s="53"/>
      <c r="L21" s="33"/>
      <c r="M21" s="54"/>
      <c r="N21" s="55"/>
      <c r="O21" s="34"/>
      <c r="P21" s="30"/>
      <c r="Q21" s="30"/>
    </row>
    <row r="22" spans="1:17" s="21" customFormat="1" ht="45" customHeight="1">
      <c r="A22" s="57" t="s">
        <v>136</v>
      </c>
      <c r="B22" s="57" t="s">
        <v>77</v>
      </c>
      <c r="C22" s="57" t="s">
        <v>137</v>
      </c>
      <c r="D22" s="79" t="s">
        <v>141</v>
      </c>
      <c r="E22" s="58" t="s">
        <v>139</v>
      </c>
      <c r="F22" s="58">
        <v>796</v>
      </c>
      <c r="G22" s="58" t="s">
        <v>52</v>
      </c>
      <c r="H22" s="80">
        <v>1</v>
      </c>
      <c r="I22" s="29">
        <v>88401</v>
      </c>
      <c r="J22" s="58" t="s">
        <v>74</v>
      </c>
      <c r="K22" s="81">
        <v>3150000</v>
      </c>
      <c r="L22" s="57" t="s">
        <v>142</v>
      </c>
      <c r="M22" s="71" t="s">
        <v>82</v>
      </c>
      <c r="N22" s="29" t="s">
        <v>51</v>
      </c>
      <c r="O22" s="58" t="s">
        <v>49</v>
      </c>
      <c r="P22" s="30"/>
      <c r="Q22" s="30"/>
    </row>
    <row r="23" spans="1:15" s="68" customFormat="1" ht="51.75" customHeight="1">
      <c r="A23" s="57" t="s">
        <v>143</v>
      </c>
      <c r="B23" s="57" t="s">
        <v>144</v>
      </c>
      <c r="C23" s="57" t="s">
        <v>145</v>
      </c>
      <c r="D23" s="79" t="s">
        <v>148</v>
      </c>
      <c r="E23" s="58" t="s">
        <v>147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3540000</v>
      </c>
      <c r="L23" s="57" t="s">
        <v>88</v>
      </c>
      <c r="M23" s="71" t="s">
        <v>116</v>
      </c>
      <c r="N23" s="29" t="s">
        <v>51</v>
      </c>
      <c r="O23" s="58" t="s">
        <v>49</v>
      </c>
    </row>
    <row r="24" spans="1:15" s="38" customFormat="1" ht="15" hidden="1">
      <c r="A24" s="31"/>
      <c r="B24" s="32"/>
      <c r="C24" s="33"/>
      <c r="D24" s="33"/>
      <c r="E24" s="33"/>
      <c r="F24" s="34"/>
      <c r="G24" s="34"/>
      <c r="H24" s="35"/>
      <c r="I24" s="196" t="s">
        <v>40</v>
      </c>
      <c r="J24" s="197"/>
      <c r="K24" s="36" t="e">
        <f>#REF!+K23-K20</f>
        <v>#REF!</v>
      </c>
      <c r="L24" s="31"/>
      <c r="M24" s="37"/>
      <c r="N24" s="34"/>
      <c r="O24" s="34"/>
    </row>
    <row r="25" spans="1:15" s="38" customFormat="1" ht="15" hidden="1">
      <c r="A25" s="31"/>
      <c r="B25" s="32"/>
      <c r="C25" s="33"/>
      <c r="D25" s="33"/>
      <c r="E25" s="33"/>
      <c r="F25" s="34"/>
      <c r="G25" s="34"/>
      <c r="H25" s="35"/>
      <c r="I25" s="39"/>
      <c r="J25" s="40" t="s">
        <v>41</v>
      </c>
      <c r="K25" s="41" t="e">
        <f>K23-K20+#REF!</f>
        <v>#REF!</v>
      </c>
      <c r="L25" s="31"/>
      <c r="M25" s="37"/>
      <c r="N25" s="34"/>
      <c r="O25" s="34"/>
    </row>
    <row r="26" spans="1:15" s="38" customFormat="1" ht="15" hidden="1">
      <c r="A26" s="31"/>
      <c r="B26" s="32"/>
      <c r="C26" s="33"/>
      <c r="D26" s="33"/>
      <c r="E26" s="33"/>
      <c r="F26" s="34"/>
      <c r="G26" s="34"/>
      <c r="H26" s="35"/>
      <c r="I26" s="39"/>
      <c r="J26" s="40" t="s">
        <v>42</v>
      </c>
      <c r="K26" s="42">
        <v>0</v>
      </c>
      <c r="L26" s="31"/>
      <c r="M26" s="37"/>
      <c r="N26" s="34"/>
      <c r="O26" s="34"/>
    </row>
    <row r="27" spans="1:15" s="38" customFormat="1" ht="15" hidden="1">
      <c r="A27" s="31"/>
      <c r="B27" s="32"/>
      <c r="C27" s="33"/>
      <c r="D27" s="33"/>
      <c r="E27" s="33"/>
      <c r="F27" s="34"/>
      <c r="G27" s="34"/>
      <c r="H27" s="35"/>
      <c r="I27" s="39"/>
      <c r="J27" s="40" t="s">
        <v>43</v>
      </c>
      <c r="K27" s="45">
        <v>0</v>
      </c>
      <c r="L27" s="31"/>
      <c r="M27" s="37"/>
      <c r="N27" s="34"/>
      <c r="O27" s="3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/>
  <mergeCells count="22">
    <mergeCell ref="I24:J24"/>
    <mergeCell ref="I15:J15"/>
    <mergeCell ref="D14:M14"/>
    <mergeCell ref="A21:J21"/>
    <mergeCell ref="A14:A16"/>
    <mergeCell ref="A18:J18"/>
    <mergeCell ref="K15:K16"/>
    <mergeCell ref="A12:O12"/>
    <mergeCell ref="N14:N16"/>
    <mergeCell ref="B14:B16"/>
    <mergeCell ref="C14:C16"/>
    <mergeCell ref="O14:O15"/>
    <mergeCell ref="F15:G15"/>
    <mergeCell ref="D15:D16"/>
    <mergeCell ref="L15:M15"/>
    <mergeCell ref="E15:E16"/>
    <mergeCell ref="A9:O9"/>
    <mergeCell ref="B11:O11"/>
    <mergeCell ref="A4:O4"/>
    <mergeCell ref="A5:O5"/>
    <mergeCell ref="A7:O7"/>
    <mergeCell ref="A8:O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86" zoomScaleNormal="75" zoomScaleSheetLayoutView="86" zoomScalePageLayoutView="0" workbookViewId="0" topLeftCell="A1">
      <selection activeCell="J24" sqref="J24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09" t="s">
        <v>12</v>
      </c>
      <c r="M1" s="209"/>
      <c r="N1" s="209"/>
      <c r="O1" s="209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09" t="s">
        <v>13</v>
      </c>
      <c r="M2" s="209"/>
      <c r="N2" s="209"/>
      <c r="O2" s="209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130</v>
      </c>
      <c r="M5" s="19"/>
      <c r="N5" s="19"/>
      <c r="O5" s="19"/>
      <c r="P5" s="2"/>
    </row>
    <row r="6" spans="1:15" ht="15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1"/>
      <c r="O6" s="11"/>
    </row>
    <row r="7" spans="1:15" ht="15.75">
      <c r="A7" s="209" t="s">
        <v>152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14"/>
      <c r="N7" s="14"/>
      <c r="O7" s="14"/>
    </row>
    <row r="8" spans="1:15" ht="15.75">
      <c r="A8" s="209" t="s">
        <v>38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11"/>
      <c r="N8" s="11"/>
      <c r="O8" s="11"/>
    </row>
    <row r="9" spans="1:15" ht="15.7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11"/>
      <c r="N9" s="11"/>
      <c r="O9" s="11"/>
    </row>
    <row r="10" spans="1:15" ht="15.75">
      <c r="A10" s="212" t="s">
        <v>14</v>
      </c>
      <c r="B10" s="212"/>
      <c r="C10" s="212"/>
      <c r="D10" s="212"/>
      <c r="E10" s="212"/>
      <c r="F10" s="198" t="s">
        <v>15</v>
      </c>
      <c r="G10" s="215"/>
      <c r="H10" s="215"/>
      <c r="I10" s="215"/>
      <c r="J10" s="215"/>
      <c r="K10" s="215"/>
      <c r="L10" s="215"/>
      <c r="M10" s="215"/>
      <c r="N10" s="215"/>
      <c r="O10" s="216"/>
    </row>
    <row r="11" spans="1:15" ht="15.75">
      <c r="A11" s="212" t="s">
        <v>16</v>
      </c>
      <c r="B11" s="212"/>
      <c r="C11" s="212"/>
      <c r="D11" s="212"/>
      <c r="E11" s="212"/>
      <c r="F11" s="198" t="s">
        <v>17</v>
      </c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15.75">
      <c r="A12" s="212" t="s">
        <v>18</v>
      </c>
      <c r="B12" s="212"/>
      <c r="C12" s="212"/>
      <c r="D12" s="212"/>
      <c r="E12" s="212"/>
      <c r="F12" s="205" t="s">
        <v>19</v>
      </c>
      <c r="G12" s="206"/>
      <c r="H12" s="206"/>
      <c r="I12" s="206"/>
      <c r="J12" s="206"/>
      <c r="K12" s="206"/>
      <c r="L12" s="206"/>
      <c r="M12" s="206"/>
      <c r="N12" s="206"/>
      <c r="O12" s="207"/>
    </row>
    <row r="13" spans="1:15" ht="15.75">
      <c r="A13" s="212" t="s">
        <v>20</v>
      </c>
      <c r="B13" s="212"/>
      <c r="C13" s="212"/>
      <c r="D13" s="212"/>
      <c r="E13" s="212"/>
      <c r="F13" s="214" t="s">
        <v>21</v>
      </c>
      <c r="G13" s="199"/>
      <c r="H13" s="199"/>
      <c r="I13" s="199"/>
      <c r="J13" s="199"/>
      <c r="K13" s="199"/>
      <c r="L13" s="199"/>
      <c r="M13" s="199"/>
      <c r="N13" s="199"/>
      <c r="O13" s="200"/>
    </row>
    <row r="14" spans="1:15" ht="15.75">
      <c r="A14" s="212" t="s">
        <v>22</v>
      </c>
      <c r="B14" s="212"/>
      <c r="C14" s="212"/>
      <c r="D14" s="212"/>
      <c r="E14" s="212"/>
      <c r="F14" s="205">
        <v>1200001885</v>
      </c>
      <c r="G14" s="206"/>
      <c r="H14" s="206"/>
      <c r="I14" s="206"/>
      <c r="J14" s="206"/>
      <c r="K14" s="206"/>
      <c r="L14" s="206"/>
      <c r="M14" s="206"/>
      <c r="N14" s="206"/>
      <c r="O14" s="207"/>
    </row>
    <row r="15" spans="1:15" ht="15.75">
      <c r="A15" s="212" t="s">
        <v>23</v>
      </c>
      <c r="B15" s="212"/>
      <c r="C15" s="212"/>
      <c r="D15" s="212"/>
      <c r="E15" s="212"/>
      <c r="F15" s="205">
        <v>121550001</v>
      </c>
      <c r="G15" s="206"/>
      <c r="H15" s="206"/>
      <c r="I15" s="206"/>
      <c r="J15" s="206"/>
      <c r="K15" s="206"/>
      <c r="L15" s="206"/>
      <c r="M15" s="206"/>
      <c r="N15" s="206"/>
      <c r="O15" s="207"/>
    </row>
    <row r="16" spans="1:15" ht="15.75">
      <c r="A16" s="212" t="s">
        <v>24</v>
      </c>
      <c r="B16" s="212"/>
      <c r="C16" s="212"/>
      <c r="D16" s="212"/>
      <c r="E16" s="212"/>
      <c r="F16" s="205">
        <v>88401000000</v>
      </c>
      <c r="G16" s="206"/>
      <c r="H16" s="206"/>
      <c r="I16" s="206"/>
      <c r="J16" s="206"/>
      <c r="K16" s="206"/>
      <c r="L16" s="206"/>
      <c r="M16" s="206"/>
      <c r="N16" s="206"/>
      <c r="O16" s="207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13" t="s">
        <v>3</v>
      </c>
      <c r="B18" s="213" t="s">
        <v>4</v>
      </c>
      <c r="C18" s="213" t="s">
        <v>37</v>
      </c>
      <c r="D18" s="211" t="s">
        <v>5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0" t="s">
        <v>6</v>
      </c>
      <c r="O18" s="204" t="s">
        <v>25</v>
      </c>
    </row>
    <row r="19" spans="1:15" ht="53.25" customHeight="1">
      <c r="A19" s="213"/>
      <c r="B19" s="213"/>
      <c r="C19" s="213"/>
      <c r="D19" s="211" t="s">
        <v>7</v>
      </c>
      <c r="E19" s="211" t="s">
        <v>26</v>
      </c>
      <c r="F19" s="211" t="s">
        <v>8</v>
      </c>
      <c r="G19" s="211"/>
      <c r="H19" s="17" t="s">
        <v>27</v>
      </c>
      <c r="I19" s="211" t="s">
        <v>9</v>
      </c>
      <c r="J19" s="211"/>
      <c r="K19" s="194" t="s">
        <v>36</v>
      </c>
      <c r="L19" s="211" t="s">
        <v>10</v>
      </c>
      <c r="M19" s="211"/>
      <c r="N19" s="210"/>
      <c r="O19" s="204"/>
    </row>
    <row r="20" spans="1:15" ht="90" customHeight="1">
      <c r="A20" s="213"/>
      <c r="B20" s="213"/>
      <c r="C20" s="213"/>
      <c r="D20" s="211"/>
      <c r="E20" s="211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194"/>
      <c r="L20" s="17" t="s">
        <v>31</v>
      </c>
      <c r="M20" s="17" t="s">
        <v>32</v>
      </c>
      <c r="N20" s="210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195" t="s">
        <v>153</v>
      </c>
      <c r="B22" s="195"/>
      <c r="C22" s="195"/>
      <c r="D22" s="195"/>
      <c r="E22" s="195"/>
      <c r="F22" s="195"/>
      <c r="G22" s="195"/>
      <c r="H22" s="195"/>
      <c r="I22" s="195"/>
      <c r="J22" s="195"/>
      <c r="K22" s="52"/>
      <c r="L22" s="52"/>
      <c r="M22" s="52"/>
      <c r="N22" s="52"/>
      <c r="O22" s="52"/>
      <c r="P22" s="91"/>
      <c r="Q22" s="91"/>
    </row>
    <row r="23" spans="1:17" s="38" customFormat="1" ht="54" customHeight="1">
      <c r="A23" s="57" t="s">
        <v>154</v>
      </c>
      <c r="B23" s="57" t="s">
        <v>132</v>
      </c>
      <c r="C23" s="57" t="s">
        <v>155</v>
      </c>
      <c r="D23" s="79" t="s">
        <v>156</v>
      </c>
      <c r="E23" s="58" t="s">
        <v>157</v>
      </c>
      <c r="F23" s="58">
        <v>876</v>
      </c>
      <c r="G23" s="58" t="s">
        <v>66</v>
      </c>
      <c r="H23" s="80">
        <v>1</v>
      </c>
      <c r="I23" s="29">
        <v>88401</v>
      </c>
      <c r="J23" s="58" t="s">
        <v>74</v>
      </c>
      <c r="K23" s="93">
        <v>397428.91</v>
      </c>
      <c r="L23" s="57" t="s">
        <v>158</v>
      </c>
      <c r="M23" s="71" t="s">
        <v>159</v>
      </c>
      <c r="N23" s="29" t="s">
        <v>51</v>
      </c>
      <c r="O23" s="58" t="s">
        <v>49</v>
      </c>
      <c r="P23" s="30"/>
      <c r="Q23" s="30"/>
    </row>
    <row r="24" spans="1:17" s="38" customFormat="1" ht="197.25" customHeight="1">
      <c r="A24" s="57" t="s">
        <v>160</v>
      </c>
      <c r="B24" s="57" t="s">
        <v>70</v>
      </c>
      <c r="C24" s="57" t="s">
        <v>71</v>
      </c>
      <c r="D24" s="79" t="s">
        <v>161</v>
      </c>
      <c r="E24" s="58" t="s">
        <v>162</v>
      </c>
      <c r="F24" s="58">
        <v>876</v>
      </c>
      <c r="G24" s="58" t="s">
        <v>66</v>
      </c>
      <c r="H24" s="80">
        <v>1</v>
      </c>
      <c r="I24" s="29">
        <v>88401</v>
      </c>
      <c r="J24" s="58" t="s">
        <v>74</v>
      </c>
      <c r="K24" s="41" t="s">
        <v>163</v>
      </c>
      <c r="L24" s="57" t="s">
        <v>158</v>
      </c>
      <c r="M24" s="71" t="s">
        <v>164</v>
      </c>
      <c r="N24" s="72" t="s">
        <v>67</v>
      </c>
      <c r="O24" s="58" t="s">
        <v>49</v>
      </c>
      <c r="P24" s="30"/>
      <c r="Q24" s="30"/>
    </row>
    <row r="25" spans="1:17" s="68" customFormat="1" ht="120">
      <c r="A25" s="57" t="s">
        <v>165</v>
      </c>
      <c r="B25" s="29" t="s">
        <v>166</v>
      </c>
      <c r="C25" s="29" t="s">
        <v>166</v>
      </c>
      <c r="D25" s="74" t="s">
        <v>167</v>
      </c>
      <c r="E25" s="29" t="s">
        <v>168</v>
      </c>
      <c r="F25" s="75">
        <v>876</v>
      </c>
      <c r="G25" s="76" t="s">
        <v>66</v>
      </c>
      <c r="H25" s="29">
        <v>1</v>
      </c>
      <c r="I25" s="29">
        <v>88401</v>
      </c>
      <c r="J25" s="58" t="s">
        <v>74</v>
      </c>
      <c r="K25" s="67">
        <v>826020</v>
      </c>
      <c r="L25" s="77" t="s">
        <v>158</v>
      </c>
      <c r="M25" s="77" t="s">
        <v>169</v>
      </c>
      <c r="N25" s="72" t="s">
        <v>67</v>
      </c>
      <c r="O25" s="29" t="s">
        <v>49</v>
      </c>
      <c r="P25" s="92"/>
      <c r="Q25" s="92"/>
    </row>
    <row r="26" spans="1:17" s="68" customFormat="1" ht="19.5" customHeight="1" hidden="1">
      <c r="A26" s="37"/>
      <c r="B26" s="32"/>
      <c r="C26" s="31"/>
      <c r="D26" s="83"/>
      <c r="E26" s="34"/>
      <c r="F26" s="34"/>
      <c r="G26" s="34"/>
      <c r="H26" s="35"/>
      <c r="I26" s="82"/>
      <c r="J26" s="84"/>
      <c r="K26" s="81"/>
      <c r="L26" s="31"/>
      <c r="M26" s="85"/>
      <c r="N26" s="33"/>
      <c r="O26" s="34"/>
      <c r="P26" s="92"/>
      <c r="Q26" s="92"/>
    </row>
    <row r="27" spans="1:17" s="38" customFormat="1" ht="15.75" customHeight="1" hidden="1">
      <c r="A27" s="31"/>
      <c r="B27" s="32"/>
      <c r="C27" s="33"/>
      <c r="D27" s="33"/>
      <c r="E27" s="33"/>
      <c r="F27" s="34"/>
      <c r="G27" s="34"/>
      <c r="H27" s="35"/>
      <c r="I27" s="196" t="s">
        <v>40</v>
      </c>
      <c r="J27" s="197"/>
      <c r="K27" s="36"/>
      <c r="L27" s="31"/>
      <c r="M27" s="37"/>
      <c r="N27" s="34"/>
      <c r="O27" s="34"/>
      <c r="P27" s="73"/>
      <c r="Q27" s="73"/>
    </row>
    <row r="28" spans="1:17" s="38" customFormat="1" ht="15.75" customHeight="1" hidden="1">
      <c r="A28" s="31"/>
      <c r="B28" s="32"/>
      <c r="C28" s="33"/>
      <c r="D28" s="33"/>
      <c r="E28" s="33"/>
      <c r="F28" s="34"/>
      <c r="G28" s="34"/>
      <c r="H28" s="35"/>
      <c r="I28" s="39"/>
      <c r="J28" s="40" t="s">
        <v>41</v>
      </c>
      <c r="K28" s="36"/>
      <c r="L28" s="31"/>
      <c r="M28" s="37"/>
      <c r="N28" s="34"/>
      <c r="O28" s="34"/>
      <c r="P28" s="73"/>
      <c r="Q28" s="73"/>
    </row>
    <row r="29" spans="1:17" s="38" customFormat="1" ht="15" customHeight="1" hidden="1">
      <c r="A29" s="31"/>
      <c r="B29" s="32"/>
      <c r="C29" s="33"/>
      <c r="D29" s="33"/>
      <c r="E29" s="33"/>
      <c r="F29" s="34"/>
      <c r="G29" s="34"/>
      <c r="H29" s="35"/>
      <c r="I29" s="39"/>
      <c r="J29" s="40" t="s">
        <v>42</v>
      </c>
      <c r="K29" s="42"/>
      <c r="L29" s="31"/>
      <c r="M29" s="37"/>
      <c r="N29" s="34"/>
      <c r="O29" s="34"/>
      <c r="P29" s="73"/>
      <c r="Q29" s="73"/>
    </row>
    <row r="30" spans="1:17" s="38" customFormat="1" ht="15.75" customHeight="1" hidden="1">
      <c r="A30" s="31"/>
      <c r="B30" s="32"/>
      <c r="C30" s="33"/>
      <c r="D30" s="33"/>
      <c r="E30" s="33"/>
      <c r="F30" s="34"/>
      <c r="G30" s="34"/>
      <c r="H30" s="35"/>
      <c r="I30" s="43"/>
      <c r="J30" s="44" t="s">
        <v>43</v>
      </c>
      <c r="K30" s="45"/>
      <c r="L30" s="31"/>
      <c r="M30" s="37"/>
      <c r="N30" s="34"/>
      <c r="O30" s="34"/>
      <c r="P30" s="73"/>
      <c r="Q30" s="73"/>
    </row>
    <row r="31" spans="1:17" s="38" customFormat="1" ht="16.5" customHeight="1" hidden="1">
      <c r="A31" s="31"/>
      <c r="B31" s="32"/>
      <c r="C31" s="33"/>
      <c r="D31" s="33"/>
      <c r="E31" s="33"/>
      <c r="F31" s="34"/>
      <c r="G31" s="34"/>
      <c r="H31" s="202" t="s">
        <v>44</v>
      </c>
      <c r="I31" s="203"/>
      <c r="J31" s="193"/>
      <c r="K31" s="46"/>
      <c r="L31" s="31"/>
      <c r="M31" s="37"/>
      <c r="N31" s="34"/>
      <c r="O31" s="34"/>
      <c r="P31" s="73"/>
      <c r="Q31" s="73"/>
    </row>
    <row r="32" spans="1:17" s="4" customFormat="1" ht="18" customHeight="1" hidden="1">
      <c r="A32" s="21"/>
      <c r="B32" s="21"/>
      <c r="C32" s="21"/>
      <c r="D32" s="21"/>
      <c r="E32" s="21"/>
      <c r="F32" s="21"/>
      <c r="G32" s="21"/>
      <c r="H32" s="202" t="s">
        <v>45</v>
      </c>
      <c r="I32" s="203"/>
      <c r="J32" s="193"/>
      <c r="K32" s="46"/>
      <c r="L32" s="21"/>
      <c r="M32" s="21"/>
      <c r="N32" s="21"/>
      <c r="O32" s="21"/>
      <c r="P32" s="21"/>
      <c r="Q32" s="21"/>
    </row>
    <row r="33" spans="1:17" s="4" customFormat="1" ht="16.5" customHeight="1" hidden="1">
      <c r="A33" s="21"/>
      <c r="B33" s="21"/>
      <c r="C33" s="21"/>
      <c r="D33" s="21"/>
      <c r="E33" s="21"/>
      <c r="F33" s="21"/>
      <c r="G33" s="21"/>
      <c r="H33" s="202" t="s">
        <v>46</v>
      </c>
      <c r="I33" s="203"/>
      <c r="J33" s="193"/>
      <c r="K33" s="46"/>
      <c r="L33" s="21"/>
      <c r="M33" s="21"/>
      <c r="N33" s="21"/>
      <c r="O33" s="21"/>
      <c r="P33" s="21"/>
      <c r="Q33" s="21"/>
    </row>
    <row r="34" spans="1:17" s="4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47"/>
      <c r="L34" s="21"/>
      <c r="M34" s="21"/>
      <c r="N34" s="21"/>
      <c r="O34" s="21"/>
      <c r="P34" s="21"/>
      <c r="Q34" s="21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26"/>
      <c r="L35" s="3"/>
      <c r="M35" s="3"/>
      <c r="N35" s="3"/>
      <c r="O35" s="3"/>
      <c r="P35" s="3"/>
      <c r="Q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6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26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</sheetData>
  <sheetProtection/>
  <mergeCells count="37">
    <mergeCell ref="A13:E13"/>
    <mergeCell ref="L1:O1"/>
    <mergeCell ref="L2:O2"/>
    <mergeCell ref="A6:M6"/>
    <mergeCell ref="A7:L7"/>
    <mergeCell ref="A8:L8"/>
    <mergeCell ref="A9:L9"/>
    <mergeCell ref="H31:J31"/>
    <mergeCell ref="A12:E12"/>
    <mergeCell ref="F10:O10"/>
    <mergeCell ref="A11:E11"/>
    <mergeCell ref="F11:O11"/>
    <mergeCell ref="A10:E10"/>
    <mergeCell ref="D19:D20"/>
    <mergeCell ref="A14:E14"/>
    <mergeCell ref="F14:O14"/>
    <mergeCell ref="F12:O12"/>
    <mergeCell ref="F16:O16"/>
    <mergeCell ref="F13:O13"/>
    <mergeCell ref="L19:M19"/>
    <mergeCell ref="H33:J33"/>
    <mergeCell ref="F19:G19"/>
    <mergeCell ref="I19:J19"/>
    <mergeCell ref="A22:J22"/>
    <mergeCell ref="A18:A20"/>
    <mergeCell ref="I27:J27"/>
    <mergeCell ref="H32:J32"/>
    <mergeCell ref="O18:O19"/>
    <mergeCell ref="D18:M18"/>
    <mergeCell ref="E19:E20"/>
    <mergeCell ref="F15:O15"/>
    <mergeCell ref="A15:E15"/>
    <mergeCell ref="B18:B20"/>
    <mergeCell ref="C18:C20"/>
    <mergeCell ref="K19:K20"/>
    <mergeCell ref="N18:N20"/>
    <mergeCell ref="A16:E16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34" t="s">
        <v>34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21" customFormat="1" ht="15.75">
      <c r="A5" s="234" t="s">
        <v>172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34" t="s">
        <v>35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s="21" customFormat="1" ht="15.75">
      <c r="A8" s="234" t="s">
        <v>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6"/>
    </row>
    <row r="9" spans="1:15" s="21" customFormat="1" ht="15.75">
      <c r="A9" s="234" t="s">
        <v>47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6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35" t="s">
        <v>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21" customFormat="1" ht="15.75">
      <c r="A12" s="234" t="s">
        <v>171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30" t="s">
        <v>3</v>
      </c>
      <c r="B14" s="230" t="s">
        <v>4</v>
      </c>
      <c r="C14" s="230" t="s">
        <v>37</v>
      </c>
      <c r="D14" s="220" t="s">
        <v>5</v>
      </c>
      <c r="E14" s="226"/>
      <c r="F14" s="226"/>
      <c r="G14" s="226"/>
      <c r="H14" s="226"/>
      <c r="I14" s="226"/>
      <c r="J14" s="226"/>
      <c r="K14" s="226"/>
      <c r="L14" s="226"/>
      <c r="M14" s="221"/>
      <c r="N14" s="227" t="s">
        <v>6</v>
      </c>
      <c r="O14" s="224" t="s">
        <v>25</v>
      </c>
      <c r="P14" s="3"/>
    </row>
    <row r="15" spans="1:16" ht="53.25" customHeight="1">
      <c r="A15" s="231"/>
      <c r="B15" s="231"/>
      <c r="C15" s="231"/>
      <c r="D15" s="222" t="s">
        <v>7</v>
      </c>
      <c r="E15" s="222" t="s">
        <v>26</v>
      </c>
      <c r="F15" s="220" t="s">
        <v>8</v>
      </c>
      <c r="G15" s="221"/>
      <c r="H15" s="15" t="s">
        <v>27</v>
      </c>
      <c r="I15" s="220" t="s">
        <v>9</v>
      </c>
      <c r="J15" s="221"/>
      <c r="K15" s="222" t="s">
        <v>36</v>
      </c>
      <c r="L15" s="220" t="s">
        <v>10</v>
      </c>
      <c r="M15" s="221"/>
      <c r="N15" s="228"/>
      <c r="O15" s="225"/>
      <c r="P15" s="3"/>
    </row>
    <row r="16" spans="1:16" ht="111" customHeight="1">
      <c r="A16" s="232"/>
      <c r="B16" s="232"/>
      <c r="C16" s="232"/>
      <c r="D16" s="223"/>
      <c r="E16" s="223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23"/>
      <c r="L16" s="17" t="s">
        <v>31</v>
      </c>
      <c r="M16" s="17" t="s">
        <v>32</v>
      </c>
      <c r="N16" s="229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195" t="s">
        <v>170</v>
      </c>
      <c r="B18" s="195"/>
      <c r="C18" s="195"/>
      <c r="D18" s="195"/>
      <c r="E18" s="195"/>
      <c r="F18" s="195"/>
      <c r="G18" s="195"/>
      <c r="H18" s="195"/>
      <c r="I18" s="195"/>
      <c r="J18" s="195"/>
      <c r="K18" s="52"/>
      <c r="L18" s="52"/>
      <c r="M18" s="52"/>
      <c r="N18" s="52"/>
      <c r="O18" s="52"/>
    </row>
    <row r="19" spans="1:15" s="68" customFormat="1" ht="69.75" customHeight="1">
      <c r="A19" s="57" t="s">
        <v>154</v>
      </c>
      <c r="B19" s="57" t="s">
        <v>132</v>
      </c>
      <c r="C19" s="57" t="s">
        <v>155</v>
      </c>
      <c r="D19" s="79" t="s">
        <v>156</v>
      </c>
      <c r="E19" s="58" t="s">
        <v>157</v>
      </c>
      <c r="F19" s="58">
        <v>876</v>
      </c>
      <c r="G19" s="58" t="s">
        <v>66</v>
      </c>
      <c r="H19" s="80">
        <v>1</v>
      </c>
      <c r="I19" s="29">
        <v>88401</v>
      </c>
      <c r="J19" s="58" t="s">
        <v>74</v>
      </c>
      <c r="K19" s="93">
        <v>397428.91</v>
      </c>
      <c r="L19" s="57" t="s">
        <v>158</v>
      </c>
      <c r="M19" s="71" t="s">
        <v>159</v>
      </c>
      <c r="N19" s="29" t="s">
        <v>51</v>
      </c>
      <c r="O19" s="58" t="s">
        <v>49</v>
      </c>
    </row>
    <row r="20" spans="1:15" s="38" customFormat="1" ht="15" hidden="1">
      <c r="A20" s="31"/>
      <c r="B20" s="32"/>
      <c r="C20" s="33"/>
      <c r="D20" s="33"/>
      <c r="E20" s="33"/>
      <c r="F20" s="34"/>
      <c r="G20" s="34"/>
      <c r="H20" s="35"/>
      <c r="I20" s="196" t="s">
        <v>40</v>
      </c>
      <c r="J20" s="197"/>
      <c r="K20" s="36" t="e">
        <f>#REF!+#REF!-K19</f>
        <v>#REF!</v>
      </c>
      <c r="L20" s="31"/>
      <c r="M20" s="37"/>
      <c r="N20" s="34"/>
      <c r="O20" s="34"/>
    </row>
    <row r="21" spans="1:15" s="38" customFormat="1" ht="15" hidden="1">
      <c r="A21" s="31"/>
      <c r="B21" s="32"/>
      <c r="C21" s="33"/>
      <c r="D21" s="33"/>
      <c r="E21" s="33"/>
      <c r="F21" s="34"/>
      <c r="G21" s="34"/>
      <c r="H21" s="35"/>
      <c r="I21" s="39"/>
      <c r="J21" s="40" t="s">
        <v>41</v>
      </c>
      <c r="K21" s="41" t="e">
        <f>#REF!-K19+#REF!</f>
        <v>#REF!</v>
      </c>
      <c r="L21" s="31"/>
      <c r="M21" s="37"/>
      <c r="N21" s="34"/>
      <c r="O21" s="34"/>
    </row>
    <row r="22" spans="1:15" s="38" customFormat="1" ht="15" hidden="1">
      <c r="A22" s="31"/>
      <c r="B22" s="32"/>
      <c r="C22" s="33"/>
      <c r="D22" s="33"/>
      <c r="E22" s="33"/>
      <c r="F22" s="34"/>
      <c r="G22" s="34"/>
      <c r="H22" s="35"/>
      <c r="I22" s="39"/>
      <c r="J22" s="40" t="s">
        <v>42</v>
      </c>
      <c r="K22" s="42">
        <v>0</v>
      </c>
      <c r="L22" s="31"/>
      <c r="M22" s="37"/>
      <c r="N22" s="34"/>
      <c r="O22" s="34"/>
    </row>
    <row r="23" spans="1:15" s="38" customFormat="1" ht="15" hidden="1">
      <c r="A23" s="31"/>
      <c r="B23" s="32"/>
      <c r="C23" s="33"/>
      <c r="D23" s="33"/>
      <c r="E23" s="33"/>
      <c r="F23" s="34"/>
      <c r="G23" s="34"/>
      <c r="H23" s="35"/>
      <c r="I23" s="39"/>
      <c r="J23" s="40" t="s">
        <v>43</v>
      </c>
      <c r="K23" s="45">
        <v>0</v>
      </c>
      <c r="L23" s="31"/>
      <c r="M23" s="37"/>
      <c r="N23" s="34"/>
      <c r="O23" s="34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</sheetData>
  <sheetProtection/>
  <mergeCells count="21">
    <mergeCell ref="I20:J20"/>
    <mergeCell ref="I15:J15"/>
    <mergeCell ref="D15:D16"/>
    <mergeCell ref="E15:E16"/>
    <mergeCell ref="F15:G15"/>
    <mergeCell ref="A18:J18"/>
    <mergeCell ref="O14:O15"/>
    <mergeCell ref="A14:A16"/>
    <mergeCell ref="B14:B16"/>
    <mergeCell ref="C14:C16"/>
    <mergeCell ref="D14:M14"/>
    <mergeCell ref="L15:M15"/>
    <mergeCell ref="N14:N16"/>
    <mergeCell ref="K15:K16"/>
    <mergeCell ref="A9:O9"/>
    <mergeCell ref="A12:O12"/>
    <mergeCell ref="B11:O11"/>
    <mergeCell ref="A4:O4"/>
    <mergeCell ref="A5:O5"/>
    <mergeCell ref="A7:O7"/>
    <mergeCell ref="A8:O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86" zoomScaleNormal="75" zoomScaleSheetLayoutView="86" zoomScalePageLayoutView="0" workbookViewId="0" topLeftCell="A13">
      <selection activeCell="N23" sqref="N23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09" t="s">
        <v>12</v>
      </c>
      <c r="M1" s="209"/>
      <c r="N1" s="209"/>
      <c r="O1" s="209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09" t="s">
        <v>13</v>
      </c>
      <c r="M2" s="209"/>
      <c r="N2" s="209"/>
      <c r="O2" s="209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183</v>
      </c>
      <c r="M5" s="19"/>
      <c r="N5" s="19"/>
      <c r="O5" s="19"/>
      <c r="P5" s="2"/>
    </row>
    <row r="6" spans="1:15" ht="15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1"/>
      <c r="O6" s="11"/>
    </row>
    <row r="7" spans="1:15" ht="15.75">
      <c r="A7" s="209" t="s">
        <v>173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14"/>
      <c r="N7" s="14"/>
      <c r="O7" s="14"/>
    </row>
    <row r="8" spans="1:15" ht="15.75">
      <c r="A8" s="209" t="s">
        <v>38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11"/>
      <c r="N8" s="11"/>
      <c r="O8" s="11"/>
    </row>
    <row r="9" spans="1:15" ht="15.7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11"/>
      <c r="N9" s="11"/>
      <c r="O9" s="11"/>
    </row>
    <row r="10" spans="1:15" ht="15.75">
      <c r="A10" s="212" t="s">
        <v>14</v>
      </c>
      <c r="B10" s="212"/>
      <c r="C10" s="212"/>
      <c r="D10" s="212"/>
      <c r="E10" s="212"/>
      <c r="F10" s="198" t="s">
        <v>15</v>
      </c>
      <c r="G10" s="215"/>
      <c r="H10" s="215"/>
      <c r="I10" s="215"/>
      <c r="J10" s="215"/>
      <c r="K10" s="215"/>
      <c r="L10" s="215"/>
      <c r="M10" s="215"/>
      <c r="N10" s="215"/>
      <c r="O10" s="216"/>
    </row>
    <row r="11" spans="1:15" ht="15.75">
      <c r="A11" s="212" t="s">
        <v>16</v>
      </c>
      <c r="B11" s="212"/>
      <c r="C11" s="212"/>
      <c r="D11" s="212"/>
      <c r="E11" s="212"/>
      <c r="F11" s="198" t="s">
        <v>17</v>
      </c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15.75">
      <c r="A12" s="212" t="s">
        <v>18</v>
      </c>
      <c r="B12" s="212"/>
      <c r="C12" s="212"/>
      <c r="D12" s="212"/>
      <c r="E12" s="212"/>
      <c r="F12" s="205" t="s">
        <v>19</v>
      </c>
      <c r="G12" s="206"/>
      <c r="H12" s="206"/>
      <c r="I12" s="206"/>
      <c r="J12" s="206"/>
      <c r="K12" s="206"/>
      <c r="L12" s="206"/>
      <c r="M12" s="206"/>
      <c r="N12" s="206"/>
      <c r="O12" s="207"/>
    </row>
    <row r="13" spans="1:15" ht="15.75">
      <c r="A13" s="212" t="s">
        <v>20</v>
      </c>
      <c r="B13" s="212"/>
      <c r="C13" s="212"/>
      <c r="D13" s="212"/>
      <c r="E13" s="212"/>
      <c r="F13" s="214" t="s">
        <v>21</v>
      </c>
      <c r="G13" s="199"/>
      <c r="H13" s="199"/>
      <c r="I13" s="199"/>
      <c r="J13" s="199"/>
      <c r="K13" s="199"/>
      <c r="L13" s="199"/>
      <c r="M13" s="199"/>
      <c r="N13" s="199"/>
      <c r="O13" s="200"/>
    </row>
    <row r="14" spans="1:15" ht="15.75">
      <c r="A14" s="212" t="s">
        <v>22</v>
      </c>
      <c r="B14" s="212"/>
      <c r="C14" s="212"/>
      <c r="D14" s="212"/>
      <c r="E14" s="212"/>
      <c r="F14" s="205">
        <v>1200001885</v>
      </c>
      <c r="G14" s="206"/>
      <c r="H14" s="206"/>
      <c r="I14" s="206"/>
      <c r="J14" s="206"/>
      <c r="K14" s="206"/>
      <c r="L14" s="206"/>
      <c r="M14" s="206"/>
      <c r="N14" s="206"/>
      <c r="O14" s="207"/>
    </row>
    <row r="15" spans="1:15" ht="15.75">
      <c r="A15" s="212" t="s">
        <v>23</v>
      </c>
      <c r="B15" s="212"/>
      <c r="C15" s="212"/>
      <c r="D15" s="212"/>
      <c r="E15" s="212"/>
      <c r="F15" s="205">
        <v>121550001</v>
      </c>
      <c r="G15" s="206"/>
      <c r="H15" s="206"/>
      <c r="I15" s="206"/>
      <c r="J15" s="206"/>
      <c r="K15" s="206"/>
      <c r="L15" s="206"/>
      <c r="M15" s="206"/>
      <c r="N15" s="206"/>
      <c r="O15" s="207"/>
    </row>
    <row r="16" spans="1:15" ht="15.75">
      <c r="A16" s="212" t="s">
        <v>24</v>
      </c>
      <c r="B16" s="212"/>
      <c r="C16" s="212"/>
      <c r="D16" s="212"/>
      <c r="E16" s="212"/>
      <c r="F16" s="205">
        <v>88401000000</v>
      </c>
      <c r="G16" s="206"/>
      <c r="H16" s="206"/>
      <c r="I16" s="206"/>
      <c r="J16" s="206"/>
      <c r="K16" s="206"/>
      <c r="L16" s="206"/>
      <c r="M16" s="206"/>
      <c r="N16" s="206"/>
      <c r="O16" s="207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13" t="s">
        <v>3</v>
      </c>
      <c r="B18" s="213" t="s">
        <v>4</v>
      </c>
      <c r="C18" s="213" t="s">
        <v>37</v>
      </c>
      <c r="D18" s="211" t="s">
        <v>5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0" t="s">
        <v>6</v>
      </c>
      <c r="O18" s="204" t="s">
        <v>25</v>
      </c>
    </row>
    <row r="19" spans="1:15" ht="53.25" customHeight="1">
      <c r="A19" s="213"/>
      <c r="B19" s="213"/>
      <c r="C19" s="213"/>
      <c r="D19" s="211" t="s">
        <v>7</v>
      </c>
      <c r="E19" s="211" t="s">
        <v>26</v>
      </c>
      <c r="F19" s="211" t="s">
        <v>8</v>
      </c>
      <c r="G19" s="211"/>
      <c r="H19" s="17" t="s">
        <v>27</v>
      </c>
      <c r="I19" s="211" t="s">
        <v>9</v>
      </c>
      <c r="J19" s="211"/>
      <c r="K19" s="194" t="s">
        <v>36</v>
      </c>
      <c r="L19" s="211" t="s">
        <v>10</v>
      </c>
      <c r="M19" s="211"/>
      <c r="N19" s="210"/>
      <c r="O19" s="204"/>
    </row>
    <row r="20" spans="1:15" ht="90" customHeight="1">
      <c r="A20" s="213"/>
      <c r="B20" s="213"/>
      <c r="C20" s="213"/>
      <c r="D20" s="211"/>
      <c r="E20" s="211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194"/>
      <c r="L20" s="17" t="s">
        <v>31</v>
      </c>
      <c r="M20" s="17" t="s">
        <v>32</v>
      </c>
      <c r="N20" s="210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195" t="s">
        <v>194</v>
      </c>
      <c r="B22" s="195"/>
      <c r="C22" s="195"/>
      <c r="D22" s="195"/>
      <c r="E22" s="195"/>
      <c r="F22" s="195"/>
      <c r="G22" s="195"/>
      <c r="H22" s="195"/>
      <c r="I22" s="195"/>
      <c r="J22" s="195"/>
      <c r="K22" s="52"/>
      <c r="L22" s="52"/>
      <c r="M22" s="52"/>
      <c r="N22" s="52"/>
      <c r="O22" s="52"/>
      <c r="P22" s="91"/>
      <c r="Q22" s="91"/>
    </row>
    <row r="23" spans="1:17" s="38" customFormat="1" ht="151.5" customHeight="1">
      <c r="A23" s="57" t="s">
        <v>174</v>
      </c>
      <c r="B23" s="57" t="s">
        <v>175</v>
      </c>
      <c r="C23" s="57" t="s">
        <v>176</v>
      </c>
      <c r="D23" s="79" t="s">
        <v>177</v>
      </c>
      <c r="E23" s="94" t="s">
        <v>178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95" t="s">
        <v>180</v>
      </c>
      <c r="L23" s="57" t="s">
        <v>53</v>
      </c>
      <c r="M23" s="71" t="s">
        <v>53</v>
      </c>
      <c r="N23" s="29" t="s">
        <v>179</v>
      </c>
      <c r="O23" s="58" t="s">
        <v>68</v>
      </c>
      <c r="P23" s="30"/>
      <c r="Q23" s="30"/>
    </row>
    <row r="24" spans="1:17" s="38" customFormat="1" ht="75.75" customHeight="1">
      <c r="A24" s="57" t="s">
        <v>184</v>
      </c>
      <c r="B24" s="57" t="s">
        <v>185</v>
      </c>
      <c r="C24" s="57" t="s">
        <v>186</v>
      </c>
      <c r="D24" s="79" t="s">
        <v>187</v>
      </c>
      <c r="E24" s="58" t="s">
        <v>188</v>
      </c>
      <c r="F24" s="58">
        <v>876</v>
      </c>
      <c r="G24" s="58" t="s">
        <v>189</v>
      </c>
      <c r="H24" s="80">
        <v>1</v>
      </c>
      <c r="I24" s="29">
        <v>88401</v>
      </c>
      <c r="J24" s="58" t="s">
        <v>190</v>
      </c>
      <c r="K24" s="95" t="s">
        <v>191</v>
      </c>
      <c r="L24" s="57" t="s">
        <v>192</v>
      </c>
      <c r="M24" s="71" t="s">
        <v>193</v>
      </c>
      <c r="N24" s="29" t="s">
        <v>179</v>
      </c>
      <c r="O24" s="58" t="s">
        <v>68</v>
      </c>
      <c r="P24" s="30"/>
      <c r="Q24" s="30"/>
    </row>
    <row r="25" spans="1:17" s="38" customFormat="1" ht="109.5" customHeight="1">
      <c r="A25" s="57" t="s">
        <v>195</v>
      </c>
      <c r="B25" s="57" t="s">
        <v>196</v>
      </c>
      <c r="C25" s="57" t="s">
        <v>197</v>
      </c>
      <c r="D25" s="79" t="s">
        <v>198</v>
      </c>
      <c r="E25" s="58" t="s">
        <v>199</v>
      </c>
      <c r="F25" s="58">
        <v>796</v>
      </c>
      <c r="G25" s="58" t="s">
        <v>52</v>
      </c>
      <c r="H25" s="80">
        <v>1</v>
      </c>
      <c r="I25" s="29">
        <v>88401</v>
      </c>
      <c r="J25" s="58" t="s">
        <v>190</v>
      </c>
      <c r="K25" s="95">
        <v>15245</v>
      </c>
      <c r="L25" s="57" t="s">
        <v>192</v>
      </c>
      <c r="M25" s="71" t="s">
        <v>200</v>
      </c>
      <c r="N25" s="29" t="s">
        <v>179</v>
      </c>
      <c r="O25" s="58" t="s">
        <v>68</v>
      </c>
      <c r="P25" s="30"/>
      <c r="Q25" s="30"/>
    </row>
    <row r="26" spans="1:17" s="38" customFormat="1" ht="1.5" customHeight="1">
      <c r="A26" s="57"/>
      <c r="B26" s="57"/>
      <c r="C26" s="57"/>
      <c r="D26" s="79"/>
      <c r="E26" s="58"/>
      <c r="F26" s="58"/>
      <c r="G26" s="58"/>
      <c r="H26" s="80"/>
      <c r="I26" s="29"/>
      <c r="J26" s="58"/>
      <c r="K26" s="95"/>
      <c r="L26" s="57"/>
      <c r="M26" s="71"/>
      <c r="N26" s="29"/>
      <c r="O26" s="58"/>
      <c r="P26" s="30"/>
      <c r="Q26" s="30"/>
    </row>
    <row r="27" spans="1:17" s="68" customFormat="1" ht="21" customHeight="1" hidden="1">
      <c r="A27" s="56"/>
      <c r="B27" s="78"/>
      <c r="C27" s="57"/>
      <c r="D27" s="79"/>
      <c r="E27" s="58"/>
      <c r="F27" s="58"/>
      <c r="G27" s="58"/>
      <c r="H27" s="80"/>
      <c r="I27" s="29"/>
      <c r="J27" s="58"/>
      <c r="K27" s="81"/>
      <c r="L27" s="57"/>
      <c r="M27" s="71"/>
      <c r="N27" s="29"/>
      <c r="O27" s="58"/>
      <c r="P27" s="92"/>
      <c r="Q27" s="92"/>
    </row>
    <row r="28" spans="1:17" s="38" customFormat="1" ht="19.5" customHeight="1" hidden="1">
      <c r="A28" s="31"/>
      <c r="B28" s="32"/>
      <c r="C28" s="33"/>
      <c r="D28" s="33"/>
      <c r="E28" s="33"/>
      <c r="F28" s="34"/>
      <c r="G28" s="34"/>
      <c r="H28" s="35"/>
      <c r="I28" s="237" t="s">
        <v>40</v>
      </c>
      <c r="J28" s="238"/>
      <c r="K28" s="96"/>
      <c r="L28" s="31"/>
      <c r="M28" s="37"/>
      <c r="N28" s="34"/>
      <c r="O28" s="34"/>
      <c r="P28" s="73"/>
      <c r="Q28" s="73"/>
    </row>
    <row r="29" spans="1:17" s="38" customFormat="1" ht="19.5" customHeight="1" hidden="1">
      <c r="A29" s="31"/>
      <c r="B29" s="32"/>
      <c r="C29" s="33"/>
      <c r="D29" s="33"/>
      <c r="E29" s="33"/>
      <c r="F29" s="34"/>
      <c r="G29" s="34"/>
      <c r="H29" s="35"/>
      <c r="I29" s="39"/>
      <c r="J29" s="40" t="s">
        <v>41</v>
      </c>
      <c r="K29" s="36"/>
      <c r="L29" s="31"/>
      <c r="M29" s="37"/>
      <c r="N29" s="34"/>
      <c r="O29" s="34"/>
      <c r="P29" s="73"/>
      <c r="Q29" s="73"/>
    </row>
    <row r="30" spans="1:17" s="38" customFormat="1" ht="15.75" customHeight="1" hidden="1">
      <c r="A30" s="31"/>
      <c r="B30" s="32"/>
      <c r="C30" s="33"/>
      <c r="D30" s="33"/>
      <c r="E30" s="33"/>
      <c r="F30" s="34"/>
      <c r="G30" s="34"/>
      <c r="H30" s="35"/>
      <c r="I30" s="39"/>
      <c r="J30" s="40" t="s">
        <v>42</v>
      </c>
      <c r="K30" s="42"/>
      <c r="L30" s="31"/>
      <c r="M30" s="37"/>
      <c r="N30" s="34"/>
      <c r="O30" s="34"/>
      <c r="P30" s="73"/>
      <c r="Q30" s="73"/>
    </row>
    <row r="31" spans="1:17" s="38" customFormat="1" ht="15.75" customHeight="1" hidden="1">
      <c r="A31" s="31"/>
      <c r="B31" s="32"/>
      <c r="C31" s="33"/>
      <c r="D31" s="33"/>
      <c r="E31" s="33"/>
      <c r="F31" s="34"/>
      <c r="G31" s="34"/>
      <c r="H31" s="35"/>
      <c r="I31" s="43"/>
      <c r="J31" s="44" t="s">
        <v>43</v>
      </c>
      <c r="K31" s="45"/>
      <c r="L31" s="31"/>
      <c r="M31" s="37"/>
      <c r="N31" s="34"/>
      <c r="O31" s="34"/>
      <c r="P31" s="73"/>
      <c r="Q31" s="73"/>
    </row>
    <row r="32" spans="1:17" s="38" customFormat="1" ht="16.5" customHeight="1" hidden="1">
      <c r="A32" s="31"/>
      <c r="B32" s="32"/>
      <c r="C32" s="33"/>
      <c r="D32" s="33"/>
      <c r="E32" s="33"/>
      <c r="F32" s="34"/>
      <c r="G32" s="34"/>
      <c r="H32" s="202" t="s">
        <v>44</v>
      </c>
      <c r="I32" s="203"/>
      <c r="J32" s="193"/>
      <c r="K32" s="46"/>
      <c r="L32" s="31"/>
      <c r="M32" s="37"/>
      <c r="N32" s="34"/>
      <c r="O32" s="34"/>
      <c r="P32" s="73"/>
      <c r="Q32" s="73"/>
    </row>
    <row r="33" spans="1:17" s="4" customFormat="1" ht="19.5" customHeight="1" hidden="1">
      <c r="A33" s="21"/>
      <c r="B33" s="21"/>
      <c r="C33" s="21"/>
      <c r="D33" s="21"/>
      <c r="E33" s="21"/>
      <c r="F33" s="21"/>
      <c r="G33" s="21"/>
      <c r="H33" s="202" t="s">
        <v>45</v>
      </c>
      <c r="I33" s="203"/>
      <c r="J33" s="193"/>
      <c r="K33" s="46"/>
      <c r="L33" s="21"/>
      <c r="M33" s="21"/>
      <c r="N33" s="21"/>
      <c r="O33" s="21"/>
      <c r="P33" s="21"/>
      <c r="Q33" s="21"/>
    </row>
    <row r="34" spans="1:17" s="4" customFormat="1" ht="20.25" customHeight="1" hidden="1">
      <c r="A34" s="21"/>
      <c r="B34" s="21"/>
      <c r="C34" s="21"/>
      <c r="D34" s="21"/>
      <c r="E34" s="21"/>
      <c r="F34" s="21"/>
      <c r="G34" s="21"/>
      <c r="H34" s="202" t="s">
        <v>46</v>
      </c>
      <c r="I34" s="203"/>
      <c r="J34" s="193"/>
      <c r="K34" s="46"/>
      <c r="L34" s="21"/>
      <c r="M34" s="21"/>
      <c r="N34" s="21"/>
      <c r="O34" s="21"/>
      <c r="P34" s="21"/>
      <c r="Q34" s="21"/>
    </row>
    <row r="35" spans="1:17" s="4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47"/>
      <c r="L35" s="21"/>
      <c r="M35" s="21"/>
      <c r="N35" s="21"/>
      <c r="O35" s="21"/>
      <c r="P35" s="21"/>
      <c r="Q35" s="21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6"/>
      <c r="L36" s="3"/>
      <c r="M36" s="3"/>
      <c r="N36" s="3"/>
      <c r="O36" s="3"/>
      <c r="P36" s="3"/>
      <c r="Q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26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</sheetData>
  <sheetProtection/>
  <mergeCells count="37">
    <mergeCell ref="H33:J33"/>
    <mergeCell ref="H34:J34"/>
    <mergeCell ref="F19:G19"/>
    <mergeCell ref="I19:J19"/>
    <mergeCell ref="A22:J22"/>
    <mergeCell ref="A18:A20"/>
    <mergeCell ref="B18:B20"/>
    <mergeCell ref="C18:C20"/>
    <mergeCell ref="D18:M18"/>
    <mergeCell ref="I28:J28"/>
    <mergeCell ref="A16:E16"/>
    <mergeCell ref="F16:O16"/>
    <mergeCell ref="A14:E14"/>
    <mergeCell ref="H32:J32"/>
    <mergeCell ref="O18:O19"/>
    <mergeCell ref="D19:D20"/>
    <mergeCell ref="E19:E20"/>
    <mergeCell ref="K19:K20"/>
    <mergeCell ref="N18:N20"/>
    <mergeCell ref="L19:M19"/>
    <mergeCell ref="A11:E11"/>
    <mergeCell ref="F11:O11"/>
    <mergeCell ref="A12:E12"/>
    <mergeCell ref="F12:O12"/>
    <mergeCell ref="F14:O14"/>
    <mergeCell ref="A15:E15"/>
    <mergeCell ref="F15:O15"/>
    <mergeCell ref="A13:E13"/>
    <mergeCell ref="F13:O13"/>
    <mergeCell ref="A10:E10"/>
    <mergeCell ref="F10:O10"/>
    <mergeCell ref="A8:L8"/>
    <mergeCell ref="A9:L9"/>
    <mergeCell ref="L1:O1"/>
    <mergeCell ref="L2:O2"/>
    <mergeCell ref="A6:M6"/>
    <mergeCell ref="A7:L7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Normal="75" zoomScaleSheetLayoutView="75" zoomScalePageLayoutView="0" workbookViewId="0" topLeftCell="A1">
      <selection activeCell="A12" sqref="A12:O12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34" t="s">
        <v>34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21" customFormat="1" ht="15.75">
      <c r="A5" s="234" t="s">
        <v>201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34" t="s">
        <v>35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s="21" customFormat="1" ht="15.75">
      <c r="A8" s="234" t="s">
        <v>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6"/>
    </row>
    <row r="9" spans="1:15" s="21" customFormat="1" ht="15.75">
      <c r="A9" s="234" t="s">
        <v>47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6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35" t="s">
        <v>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21" customFormat="1" ht="15.75">
      <c r="A12" s="234" t="s">
        <v>202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30" t="s">
        <v>3</v>
      </c>
      <c r="B14" s="230" t="s">
        <v>4</v>
      </c>
      <c r="C14" s="230" t="s">
        <v>37</v>
      </c>
      <c r="D14" s="220" t="s">
        <v>5</v>
      </c>
      <c r="E14" s="226"/>
      <c r="F14" s="226"/>
      <c r="G14" s="226"/>
      <c r="H14" s="226"/>
      <c r="I14" s="226"/>
      <c r="J14" s="226"/>
      <c r="K14" s="226"/>
      <c r="L14" s="226"/>
      <c r="M14" s="221"/>
      <c r="N14" s="227" t="s">
        <v>6</v>
      </c>
      <c r="O14" s="224" t="s">
        <v>25</v>
      </c>
      <c r="P14" s="3"/>
    </row>
    <row r="15" spans="1:16" ht="53.25" customHeight="1">
      <c r="A15" s="231"/>
      <c r="B15" s="231"/>
      <c r="C15" s="231"/>
      <c r="D15" s="222" t="s">
        <v>7</v>
      </c>
      <c r="E15" s="222" t="s">
        <v>26</v>
      </c>
      <c r="F15" s="220" t="s">
        <v>8</v>
      </c>
      <c r="G15" s="221"/>
      <c r="H15" s="15" t="s">
        <v>27</v>
      </c>
      <c r="I15" s="220" t="s">
        <v>9</v>
      </c>
      <c r="J15" s="221"/>
      <c r="K15" s="222" t="s">
        <v>36</v>
      </c>
      <c r="L15" s="220" t="s">
        <v>10</v>
      </c>
      <c r="M15" s="221"/>
      <c r="N15" s="228"/>
      <c r="O15" s="225"/>
      <c r="P15" s="3"/>
    </row>
    <row r="16" spans="1:16" ht="111" customHeight="1">
      <c r="A16" s="232"/>
      <c r="B16" s="232"/>
      <c r="C16" s="232"/>
      <c r="D16" s="223"/>
      <c r="E16" s="223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23"/>
      <c r="L16" s="17" t="s">
        <v>31</v>
      </c>
      <c r="M16" s="17" t="s">
        <v>32</v>
      </c>
      <c r="N16" s="229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195" t="s">
        <v>182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52"/>
      <c r="L18" s="52"/>
      <c r="M18" s="52"/>
      <c r="N18" s="52"/>
      <c r="O18" s="52"/>
    </row>
    <row r="19" spans="1:15" s="68" customFormat="1" ht="197.25" customHeight="1">
      <c r="A19" s="57" t="s">
        <v>174</v>
      </c>
      <c r="B19" s="57" t="s">
        <v>175</v>
      </c>
      <c r="C19" s="57" t="s">
        <v>176</v>
      </c>
      <c r="D19" s="79" t="s">
        <v>177</v>
      </c>
      <c r="E19" s="94" t="s">
        <v>181</v>
      </c>
      <c r="F19" s="58">
        <v>796</v>
      </c>
      <c r="G19" s="58" t="s">
        <v>52</v>
      </c>
      <c r="H19" s="80">
        <v>1</v>
      </c>
      <c r="I19" s="29">
        <v>88401</v>
      </c>
      <c r="J19" s="58" t="s">
        <v>74</v>
      </c>
      <c r="K19" s="95" t="s">
        <v>180</v>
      </c>
      <c r="L19" s="57" t="s">
        <v>53</v>
      </c>
      <c r="M19" s="71" t="s">
        <v>53</v>
      </c>
      <c r="N19" s="29" t="s">
        <v>179</v>
      </c>
      <c r="O19" s="58" t="s">
        <v>68</v>
      </c>
    </row>
    <row r="20" spans="1:15" s="38" customFormat="1" ht="15" hidden="1">
      <c r="A20" s="31"/>
      <c r="B20" s="32"/>
      <c r="C20" s="33"/>
      <c r="D20" s="33"/>
      <c r="E20" s="33"/>
      <c r="F20" s="34"/>
      <c r="G20" s="34"/>
      <c r="H20" s="35"/>
      <c r="I20" s="196" t="s">
        <v>40</v>
      </c>
      <c r="J20" s="197"/>
      <c r="K20" s="36" t="e">
        <f>#REF!+#REF!-K19</f>
        <v>#REF!</v>
      </c>
      <c r="L20" s="31"/>
      <c r="M20" s="37"/>
      <c r="N20" s="34"/>
      <c r="O20" s="34"/>
    </row>
    <row r="21" spans="1:15" s="38" customFormat="1" ht="15" hidden="1">
      <c r="A21" s="31"/>
      <c r="B21" s="32"/>
      <c r="C21" s="33"/>
      <c r="D21" s="33"/>
      <c r="E21" s="33"/>
      <c r="F21" s="34"/>
      <c r="G21" s="34"/>
      <c r="H21" s="35"/>
      <c r="I21" s="39"/>
      <c r="J21" s="40" t="s">
        <v>41</v>
      </c>
      <c r="K21" s="41" t="e">
        <f>#REF!-K19+#REF!</f>
        <v>#REF!</v>
      </c>
      <c r="L21" s="31"/>
      <c r="M21" s="37"/>
      <c r="N21" s="34"/>
      <c r="O21" s="34"/>
    </row>
    <row r="22" spans="1:15" s="38" customFormat="1" ht="15" hidden="1">
      <c r="A22" s="31"/>
      <c r="B22" s="32"/>
      <c r="C22" s="33"/>
      <c r="D22" s="33"/>
      <c r="E22" s="33"/>
      <c r="F22" s="34"/>
      <c r="G22" s="34"/>
      <c r="H22" s="35"/>
      <c r="I22" s="39"/>
      <c r="J22" s="40" t="s">
        <v>42</v>
      </c>
      <c r="K22" s="42">
        <v>0</v>
      </c>
      <c r="L22" s="31"/>
      <c r="M22" s="37"/>
      <c r="N22" s="34"/>
      <c r="O22" s="34"/>
    </row>
    <row r="23" spans="1:15" s="38" customFormat="1" ht="15" hidden="1">
      <c r="A23" s="31"/>
      <c r="B23" s="32"/>
      <c r="C23" s="33"/>
      <c r="D23" s="33"/>
      <c r="E23" s="33"/>
      <c r="F23" s="34"/>
      <c r="G23" s="34"/>
      <c r="H23" s="35"/>
      <c r="I23" s="39"/>
      <c r="J23" s="40" t="s">
        <v>43</v>
      </c>
      <c r="K23" s="45">
        <v>0</v>
      </c>
      <c r="L23" s="31"/>
      <c r="M23" s="37"/>
      <c r="N23" s="34"/>
      <c r="O23" s="34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</sheetData>
  <sheetProtection/>
  <mergeCells count="21">
    <mergeCell ref="I20:J20"/>
    <mergeCell ref="A18:J18"/>
    <mergeCell ref="C14:C16"/>
    <mergeCell ref="A14:A16"/>
    <mergeCell ref="B14:B16"/>
    <mergeCell ref="A4:O4"/>
    <mergeCell ref="A5:O5"/>
    <mergeCell ref="A7:O7"/>
    <mergeCell ref="A8:O8"/>
    <mergeCell ref="A9:O9"/>
    <mergeCell ref="L15:M15"/>
    <mergeCell ref="A12:O12"/>
    <mergeCell ref="D15:D16"/>
    <mergeCell ref="E15:E16"/>
    <mergeCell ref="D14:M14"/>
    <mergeCell ref="B11:O11"/>
    <mergeCell ref="K15:K16"/>
    <mergeCell ref="N14:N16"/>
    <mergeCell ref="I15:J15"/>
    <mergeCell ref="O14:O15"/>
    <mergeCell ref="F15:G15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SheetLayoutView="100" workbookViewId="0" topLeftCell="A40">
      <selection activeCell="J45" sqref="J45"/>
    </sheetView>
  </sheetViews>
  <sheetFormatPr defaultColWidth="9.140625" defaultRowHeight="12.75"/>
  <cols>
    <col min="1" max="1" width="9.28125" style="0" customWidth="1"/>
    <col min="2" max="2" width="13.57421875" style="0" customWidth="1"/>
    <col min="3" max="3" width="13.8515625" style="0" customWidth="1"/>
    <col min="4" max="4" width="19.7109375" style="0" customWidth="1"/>
    <col min="5" max="5" width="58.57421875" style="0" customWidth="1"/>
    <col min="8" max="8" width="11.00390625" style="0" customWidth="1"/>
    <col min="9" max="9" width="9.57421875" style="0" bestFit="1" customWidth="1"/>
    <col min="10" max="10" width="16.140625" style="0" customWidth="1"/>
    <col min="11" max="11" width="21.00390625" style="27" customWidth="1"/>
    <col min="12" max="12" width="12.28125" style="0" customWidth="1"/>
    <col min="13" max="13" width="11.8515625" style="0" customWidth="1"/>
    <col min="14" max="14" width="14.7109375" style="0" customWidth="1"/>
    <col min="15" max="15" width="10.57421875" style="0" customWidth="1"/>
    <col min="16" max="16" width="12.7109375" style="0" bestFit="1" customWidth="1"/>
    <col min="17" max="17" width="17.71093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09" t="s">
        <v>12</v>
      </c>
      <c r="M1" s="209"/>
      <c r="N1" s="209"/>
      <c r="O1" s="209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09" t="s">
        <v>13</v>
      </c>
      <c r="M2" s="209"/>
      <c r="N2" s="209"/>
      <c r="O2" s="209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206</v>
      </c>
      <c r="M3" s="12"/>
      <c r="N3" s="13" t="s">
        <v>207</v>
      </c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5" s="4" customFormat="1" ht="14.25" customHeight="1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295</v>
      </c>
      <c r="M5" s="19"/>
      <c r="N5" s="19"/>
      <c r="O5" s="19"/>
    </row>
    <row r="6" spans="1:15" ht="15.75" customHeight="1" hidden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1"/>
      <c r="O6" s="11"/>
    </row>
    <row r="7" spans="1:15" ht="18" customHeight="1">
      <c r="A7" s="209" t="s">
        <v>260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14"/>
      <c r="N7" s="14"/>
      <c r="O7" s="14"/>
    </row>
    <row r="8" spans="1:15" ht="17.25" customHeight="1">
      <c r="A8" s="209" t="s">
        <v>229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11" t="s">
        <v>220</v>
      </c>
      <c r="N8" s="11"/>
      <c r="O8" s="11"/>
    </row>
    <row r="9" spans="1:15" ht="0.75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11"/>
      <c r="N9" s="11"/>
      <c r="O9" s="11"/>
    </row>
    <row r="10" spans="1:15" ht="15.75">
      <c r="A10" s="212" t="s">
        <v>14</v>
      </c>
      <c r="B10" s="212"/>
      <c r="C10" s="212"/>
      <c r="D10" s="212"/>
      <c r="E10" s="212"/>
      <c r="F10" s="246" t="s">
        <v>15</v>
      </c>
      <c r="G10" s="246"/>
      <c r="H10" s="246"/>
      <c r="I10" s="246"/>
      <c r="J10" s="246"/>
      <c r="K10" s="246"/>
      <c r="L10" s="246"/>
      <c r="M10" s="246"/>
      <c r="N10" s="246"/>
      <c r="O10" s="246"/>
    </row>
    <row r="11" spans="1:15" ht="15.75">
      <c r="A11" s="212" t="s">
        <v>16</v>
      </c>
      <c r="B11" s="212"/>
      <c r="C11" s="212"/>
      <c r="D11" s="212"/>
      <c r="E11" s="212"/>
      <c r="F11" s="246" t="s">
        <v>17</v>
      </c>
      <c r="G11" s="246"/>
      <c r="H11" s="246"/>
      <c r="I11" s="246"/>
      <c r="J11" s="246"/>
      <c r="K11" s="246"/>
      <c r="L11" s="246"/>
      <c r="M11" s="246"/>
      <c r="N11" s="246"/>
      <c r="O11" s="246"/>
    </row>
    <row r="12" spans="1:15" ht="15.75">
      <c r="A12" s="212" t="s">
        <v>18</v>
      </c>
      <c r="B12" s="212"/>
      <c r="C12" s="212"/>
      <c r="D12" s="212"/>
      <c r="E12" s="212"/>
      <c r="F12" s="245" t="s">
        <v>19</v>
      </c>
      <c r="G12" s="245"/>
      <c r="H12" s="245"/>
      <c r="I12" s="245"/>
      <c r="J12" s="245"/>
      <c r="K12" s="245"/>
      <c r="L12" s="245"/>
      <c r="M12" s="245"/>
      <c r="N12" s="245"/>
      <c r="O12" s="245"/>
    </row>
    <row r="13" spans="1:15" ht="15.75">
      <c r="A13" s="212" t="s">
        <v>20</v>
      </c>
      <c r="B13" s="212"/>
      <c r="C13" s="212"/>
      <c r="D13" s="212"/>
      <c r="E13" s="212"/>
      <c r="F13" s="244" t="s">
        <v>21</v>
      </c>
      <c r="G13" s="244"/>
      <c r="H13" s="244"/>
      <c r="I13" s="244"/>
      <c r="J13" s="244"/>
      <c r="K13" s="244"/>
      <c r="L13" s="244"/>
      <c r="M13" s="244"/>
      <c r="N13" s="244"/>
      <c r="O13" s="244"/>
    </row>
    <row r="14" spans="1:15" ht="15.75">
      <c r="A14" s="212" t="s">
        <v>22</v>
      </c>
      <c r="B14" s="212"/>
      <c r="C14" s="212"/>
      <c r="D14" s="212"/>
      <c r="E14" s="212"/>
      <c r="F14" s="245">
        <v>1200001885</v>
      </c>
      <c r="G14" s="245"/>
      <c r="H14" s="245"/>
      <c r="I14" s="245"/>
      <c r="J14" s="245"/>
      <c r="K14" s="245"/>
      <c r="L14" s="245"/>
      <c r="M14" s="245"/>
      <c r="N14" s="245"/>
      <c r="O14" s="245"/>
    </row>
    <row r="15" spans="1:15" ht="15.75">
      <c r="A15" s="212" t="s">
        <v>23</v>
      </c>
      <c r="B15" s="212"/>
      <c r="C15" s="212"/>
      <c r="D15" s="212"/>
      <c r="E15" s="212"/>
      <c r="F15" s="245">
        <v>121550001</v>
      </c>
      <c r="G15" s="245"/>
      <c r="H15" s="245"/>
      <c r="I15" s="245"/>
      <c r="J15" s="245"/>
      <c r="K15" s="245"/>
      <c r="L15" s="245"/>
      <c r="M15" s="245"/>
      <c r="N15" s="245"/>
      <c r="O15" s="245"/>
    </row>
    <row r="16" spans="1:15" ht="15.75">
      <c r="A16" s="212" t="s">
        <v>24</v>
      </c>
      <c r="B16" s="212"/>
      <c r="C16" s="212"/>
      <c r="D16" s="212"/>
      <c r="E16" s="212"/>
      <c r="F16" s="245">
        <v>88401000000</v>
      </c>
      <c r="G16" s="245"/>
      <c r="H16" s="245"/>
      <c r="I16" s="245"/>
      <c r="J16" s="245"/>
      <c r="K16" s="245"/>
      <c r="L16" s="245"/>
      <c r="M16" s="245"/>
      <c r="N16" s="245"/>
      <c r="O16" s="245"/>
    </row>
    <row r="17" spans="1:15" ht="9.75" customHeight="1">
      <c r="A17" s="145"/>
      <c r="B17" s="146"/>
      <c r="C17" s="146"/>
      <c r="D17" s="147"/>
      <c r="E17" s="146"/>
      <c r="F17" s="148"/>
      <c r="G17" s="148"/>
      <c r="H17" s="148"/>
      <c r="I17" s="148"/>
      <c r="J17" s="148"/>
      <c r="K17" s="149"/>
      <c r="L17" s="148"/>
      <c r="M17" s="148"/>
      <c r="N17" s="148"/>
      <c r="O17" s="148"/>
    </row>
    <row r="18" spans="1:15" ht="13.5" customHeight="1">
      <c r="A18" s="213" t="s">
        <v>3</v>
      </c>
      <c r="B18" s="213" t="s">
        <v>4</v>
      </c>
      <c r="C18" s="213" t="s">
        <v>37</v>
      </c>
      <c r="D18" s="211" t="s">
        <v>5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0" t="s">
        <v>6</v>
      </c>
      <c r="O18" s="204" t="s">
        <v>25</v>
      </c>
    </row>
    <row r="19" spans="1:15" ht="53.25" customHeight="1">
      <c r="A19" s="213"/>
      <c r="B19" s="213"/>
      <c r="C19" s="213"/>
      <c r="D19" s="211" t="s">
        <v>7</v>
      </c>
      <c r="E19" s="211" t="s">
        <v>26</v>
      </c>
      <c r="F19" s="211" t="s">
        <v>8</v>
      </c>
      <c r="G19" s="211"/>
      <c r="H19" s="211" t="s">
        <v>214</v>
      </c>
      <c r="I19" s="211" t="s">
        <v>9</v>
      </c>
      <c r="J19" s="211"/>
      <c r="K19" s="211" t="s">
        <v>36</v>
      </c>
      <c r="L19" s="211" t="s">
        <v>10</v>
      </c>
      <c r="M19" s="211"/>
      <c r="N19" s="210"/>
      <c r="O19" s="204"/>
    </row>
    <row r="20" spans="1:15" ht="90" customHeight="1">
      <c r="A20" s="213"/>
      <c r="B20" s="213"/>
      <c r="C20" s="213"/>
      <c r="D20" s="211"/>
      <c r="E20" s="211"/>
      <c r="F20" s="17" t="s">
        <v>28</v>
      </c>
      <c r="G20" s="17" t="s">
        <v>29</v>
      </c>
      <c r="H20" s="211"/>
      <c r="I20" s="17" t="s">
        <v>30</v>
      </c>
      <c r="J20" s="17" t="s">
        <v>11</v>
      </c>
      <c r="K20" s="211"/>
      <c r="L20" s="17" t="s">
        <v>31</v>
      </c>
      <c r="M20" s="17" t="s">
        <v>32</v>
      </c>
      <c r="N20" s="210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5" ht="15.75" customHeight="1">
      <c r="A22" s="247" t="s">
        <v>218</v>
      </c>
      <c r="B22" s="247"/>
      <c r="C22" s="247"/>
      <c r="D22" s="24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7" s="167" customFormat="1" ht="45" hidden="1">
      <c r="A23" s="57"/>
      <c r="B23" s="56" t="s">
        <v>231</v>
      </c>
      <c r="C23" s="56" t="s">
        <v>232</v>
      </c>
      <c r="D23" s="56" t="s">
        <v>233</v>
      </c>
      <c r="E23" s="58" t="s">
        <v>234</v>
      </c>
      <c r="F23" s="56" t="s">
        <v>54</v>
      </c>
      <c r="G23" s="29" t="s">
        <v>52</v>
      </c>
      <c r="H23" s="80">
        <v>20</v>
      </c>
      <c r="I23" s="29">
        <v>88401</v>
      </c>
      <c r="J23" s="58" t="s">
        <v>74</v>
      </c>
      <c r="K23" s="168"/>
      <c r="L23" s="58" t="s">
        <v>225</v>
      </c>
      <c r="M23" s="29" t="s">
        <v>228</v>
      </c>
      <c r="N23" s="29" t="s">
        <v>179</v>
      </c>
      <c r="O23" s="29" t="s">
        <v>68</v>
      </c>
      <c r="P23" s="170"/>
      <c r="Q23" s="171"/>
    </row>
    <row r="24" spans="1:17" s="167" customFormat="1" ht="45" hidden="1">
      <c r="A24" s="57"/>
      <c r="B24" s="56" t="s">
        <v>231</v>
      </c>
      <c r="C24" s="56" t="s">
        <v>232</v>
      </c>
      <c r="D24" s="56" t="s">
        <v>233</v>
      </c>
      <c r="E24" s="58" t="s">
        <v>234</v>
      </c>
      <c r="F24" s="56" t="s">
        <v>54</v>
      </c>
      <c r="G24" s="29" t="s">
        <v>52</v>
      </c>
      <c r="H24" s="80">
        <v>18</v>
      </c>
      <c r="I24" s="29">
        <v>88401</v>
      </c>
      <c r="J24" s="58" t="s">
        <v>74</v>
      </c>
      <c r="K24" s="168"/>
      <c r="L24" s="58" t="s">
        <v>225</v>
      </c>
      <c r="M24" s="29" t="s">
        <v>228</v>
      </c>
      <c r="N24" s="29" t="s">
        <v>179</v>
      </c>
      <c r="O24" s="29" t="s">
        <v>68</v>
      </c>
      <c r="P24" s="170"/>
      <c r="Q24" s="171"/>
    </row>
    <row r="25" spans="1:17" s="167" customFormat="1" ht="45" hidden="1">
      <c r="A25" s="57"/>
      <c r="B25" s="56" t="s">
        <v>235</v>
      </c>
      <c r="C25" s="56" t="s">
        <v>235</v>
      </c>
      <c r="D25" s="56" t="s">
        <v>236</v>
      </c>
      <c r="E25" s="58" t="s">
        <v>234</v>
      </c>
      <c r="F25" s="56" t="s">
        <v>54</v>
      </c>
      <c r="G25" s="29" t="s">
        <v>52</v>
      </c>
      <c r="H25" s="80">
        <v>11355</v>
      </c>
      <c r="I25" s="29">
        <v>88401</v>
      </c>
      <c r="J25" s="58" t="s">
        <v>74</v>
      </c>
      <c r="K25" s="104"/>
      <c r="L25" s="58" t="s">
        <v>225</v>
      </c>
      <c r="M25" s="29" t="s">
        <v>228</v>
      </c>
      <c r="N25" s="29" t="s">
        <v>179</v>
      </c>
      <c r="O25" s="29" t="s">
        <v>68</v>
      </c>
      <c r="P25" s="170"/>
      <c r="Q25" s="171"/>
    </row>
    <row r="26" spans="1:17" s="167" customFormat="1" ht="72.75" customHeight="1" hidden="1">
      <c r="A26" s="57"/>
      <c r="B26" s="56" t="s">
        <v>226</v>
      </c>
      <c r="C26" s="56" t="s">
        <v>226</v>
      </c>
      <c r="D26" s="56" t="s">
        <v>237</v>
      </c>
      <c r="E26" s="58" t="s">
        <v>234</v>
      </c>
      <c r="F26" s="56" t="s">
        <v>54</v>
      </c>
      <c r="G26" s="29" t="s">
        <v>52</v>
      </c>
      <c r="H26" s="80">
        <v>910</v>
      </c>
      <c r="I26" s="29">
        <v>88401</v>
      </c>
      <c r="J26" s="58" t="s">
        <v>74</v>
      </c>
      <c r="K26" s="104"/>
      <c r="L26" s="58" t="s">
        <v>225</v>
      </c>
      <c r="M26" s="29" t="s">
        <v>228</v>
      </c>
      <c r="N26" s="29" t="s">
        <v>179</v>
      </c>
      <c r="O26" s="29" t="s">
        <v>68</v>
      </c>
      <c r="P26" s="170"/>
      <c r="Q26" s="171"/>
    </row>
    <row r="27" spans="1:15" s="4" customFormat="1" ht="45" hidden="1">
      <c r="A27" s="57"/>
      <c r="B27" s="56" t="s">
        <v>238</v>
      </c>
      <c r="C27" s="56" t="s">
        <v>238</v>
      </c>
      <c r="D27" s="29" t="s">
        <v>239</v>
      </c>
      <c r="E27" s="58" t="s">
        <v>234</v>
      </c>
      <c r="F27" s="56" t="s">
        <v>54</v>
      </c>
      <c r="G27" s="29" t="s">
        <v>52</v>
      </c>
      <c r="H27" s="80">
        <v>3450</v>
      </c>
      <c r="I27" s="29">
        <v>88401</v>
      </c>
      <c r="J27" s="58" t="s">
        <v>74</v>
      </c>
      <c r="K27" s="104"/>
      <c r="L27" s="58" t="s">
        <v>225</v>
      </c>
      <c r="M27" s="29" t="s">
        <v>228</v>
      </c>
      <c r="N27" s="29" t="s">
        <v>179</v>
      </c>
      <c r="O27" s="29" t="s">
        <v>68</v>
      </c>
    </row>
    <row r="28" spans="1:15" s="4" customFormat="1" ht="45" hidden="1">
      <c r="A28" s="57"/>
      <c r="B28" s="56" t="s">
        <v>240</v>
      </c>
      <c r="C28" s="56" t="s">
        <v>241</v>
      </c>
      <c r="D28" s="29" t="s">
        <v>242</v>
      </c>
      <c r="E28" s="58" t="s">
        <v>234</v>
      </c>
      <c r="F28" s="56" t="s">
        <v>54</v>
      </c>
      <c r="G28" s="29" t="s">
        <v>52</v>
      </c>
      <c r="H28" s="80">
        <v>220</v>
      </c>
      <c r="I28" s="29">
        <v>88401</v>
      </c>
      <c r="J28" s="58" t="s">
        <v>74</v>
      </c>
      <c r="K28" s="104"/>
      <c r="L28" s="58" t="s">
        <v>225</v>
      </c>
      <c r="M28" s="29" t="s">
        <v>230</v>
      </c>
      <c r="N28" s="29" t="s">
        <v>179</v>
      </c>
      <c r="O28" s="29" t="s">
        <v>68</v>
      </c>
    </row>
    <row r="29" spans="1:15" s="4" customFormat="1" ht="45" hidden="1">
      <c r="A29" s="57"/>
      <c r="B29" s="56" t="s">
        <v>238</v>
      </c>
      <c r="C29" s="56" t="s">
        <v>224</v>
      </c>
      <c r="D29" s="29" t="s">
        <v>243</v>
      </c>
      <c r="E29" s="58" t="s">
        <v>234</v>
      </c>
      <c r="F29" s="56" t="s">
        <v>54</v>
      </c>
      <c r="G29" s="29" t="s">
        <v>52</v>
      </c>
      <c r="H29" s="80">
        <v>20</v>
      </c>
      <c r="I29" s="29">
        <v>88401</v>
      </c>
      <c r="J29" s="58" t="s">
        <v>74</v>
      </c>
      <c r="K29" s="104"/>
      <c r="L29" s="58" t="s">
        <v>225</v>
      </c>
      <c r="M29" s="29" t="s">
        <v>228</v>
      </c>
      <c r="N29" s="29" t="s">
        <v>179</v>
      </c>
      <c r="O29" s="29" t="s">
        <v>68</v>
      </c>
    </row>
    <row r="30" spans="1:15" s="4" customFormat="1" ht="45" hidden="1">
      <c r="A30" s="57"/>
      <c r="B30" s="56" t="s">
        <v>226</v>
      </c>
      <c r="C30" s="56" t="s">
        <v>227</v>
      </c>
      <c r="D30" s="29" t="s">
        <v>244</v>
      </c>
      <c r="E30" s="58" t="s">
        <v>234</v>
      </c>
      <c r="F30" s="56" t="s">
        <v>54</v>
      </c>
      <c r="G30" s="29" t="s">
        <v>52</v>
      </c>
      <c r="H30" s="80">
        <v>2</v>
      </c>
      <c r="I30" s="29">
        <v>88401</v>
      </c>
      <c r="J30" s="58" t="s">
        <v>74</v>
      </c>
      <c r="K30" s="104"/>
      <c r="L30" s="58" t="s">
        <v>225</v>
      </c>
      <c r="M30" s="29" t="s">
        <v>228</v>
      </c>
      <c r="N30" s="29" t="s">
        <v>179</v>
      </c>
      <c r="O30" s="29" t="s">
        <v>68</v>
      </c>
    </row>
    <row r="31" spans="1:15" s="4" customFormat="1" ht="45" hidden="1">
      <c r="A31" s="57"/>
      <c r="B31" s="56" t="s">
        <v>224</v>
      </c>
      <c r="C31" s="56" t="s">
        <v>224</v>
      </c>
      <c r="D31" s="29" t="s">
        <v>245</v>
      </c>
      <c r="E31" s="58" t="s">
        <v>234</v>
      </c>
      <c r="F31" s="56" t="s">
        <v>54</v>
      </c>
      <c r="G31" s="29" t="s">
        <v>52</v>
      </c>
      <c r="H31" s="80">
        <v>1008</v>
      </c>
      <c r="I31" s="29">
        <v>88401</v>
      </c>
      <c r="J31" s="58" t="s">
        <v>74</v>
      </c>
      <c r="K31" s="104"/>
      <c r="L31" s="58" t="s">
        <v>225</v>
      </c>
      <c r="M31" s="29" t="s">
        <v>230</v>
      </c>
      <c r="N31" s="29" t="s">
        <v>179</v>
      </c>
      <c r="O31" s="29" t="s">
        <v>68</v>
      </c>
    </row>
    <row r="32" spans="1:15" s="4" customFormat="1" ht="45" hidden="1">
      <c r="A32" s="57"/>
      <c r="B32" s="56" t="s">
        <v>246</v>
      </c>
      <c r="C32" s="56" t="s">
        <v>247</v>
      </c>
      <c r="D32" s="29" t="s">
        <v>248</v>
      </c>
      <c r="E32" s="58" t="s">
        <v>234</v>
      </c>
      <c r="F32" s="56" t="s">
        <v>54</v>
      </c>
      <c r="G32" s="29" t="s">
        <v>52</v>
      </c>
      <c r="H32" s="80">
        <v>3721</v>
      </c>
      <c r="I32" s="29">
        <v>88401</v>
      </c>
      <c r="J32" s="58" t="s">
        <v>74</v>
      </c>
      <c r="K32" s="104"/>
      <c r="L32" s="58" t="s">
        <v>225</v>
      </c>
      <c r="M32" s="29" t="s">
        <v>230</v>
      </c>
      <c r="N32" s="29" t="s">
        <v>179</v>
      </c>
      <c r="O32" s="29" t="s">
        <v>68</v>
      </c>
    </row>
    <row r="33" spans="1:15" s="4" customFormat="1" ht="45" hidden="1">
      <c r="A33" s="57"/>
      <c r="B33" s="56" t="s">
        <v>238</v>
      </c>
      <c r="C33" s="56" t="s">
        <v>238</v>
      </c>
      <c r="D33" s="29" t="s">
        <v>243</v>
      </c>
      <c r="E33" s="58" t="s">
        <v>234</v>
      </c>
      <c r="F33" s="56" t="s">
        <v>54</v>
      </c>
      <c r="G33" s="29" t="s">
        <v>52</v>
      </c>
      <c r="H33" s="80">
        <v>650</v>
      </c>
      <c r="I33" s="29">
        <v>88401</v>
      </c>
      <c r="J33" s="58" t="s">
        <v>74</v>
      </c>
      <c r="K33" s="104"/>
      <c r="L33" s="58" t="s">
        <v>225</v>
      </c>
      <c r="M33" s="29" t="s">
        <v>228</v>
      </c>
      <c r="N33" s="29" t="s">
        <v>179</v>
      </c>
      <c r="O33" s="29" t="s">
        <v>68</v>
      </c>
    </row>
    <row r="34" spans="1:15" s="4" customFormat="1" ht="45" hidden="1">
      <c r="A34" s="57"/>
      <c r="B34" s="56" t="s">
        <v>249</v>
      </c>
      <c r="C34" s="56" t="s">
        <v>250</v>
      </c>
      <c r="D34" s="29" t="s">
        <v>251</v>
      </c>
      <c r="E34" s="58" t="s">
        <v>234</v>
      </c>
      <c r="F34" s="56" t="s">
        <v>54</v>
      </c>
      <c r="G34" s="29" t="s">
        <v>52</v>
      </c>
      <c r="H34" s="29">
        <v>670</v>
      </c>
      <c r="I34" s="29">
        <v>88401</v>
      </c>
      <c r="J34" s="58" t="s">
        <v>74</v>
      </c>
      <c r="K34" s="168"/>
      <c r="L34" s="58" t="s">
        <v>225</v>
      </c>
      <c r="M34" s="29" t="s">
        <v>228</v>
      </c>
      <c r="N34" s="29" t="s">
        <v>179</v>
      </c>
      <c r="O34" s="29" t="s">
        <v>68</v>
      </c>
    </row>
    <row r="35" spans="1:15" s="4" customFormat="1" ht="45" hidden="1">
      <c r="A35" s="57"/>
      <c r="B35" s="56" t="s">
        <v>224</v>
      </c>
      <c r="C35" s="56" t="s">
        <v>235</v>
      </c>
      <c r="D35" s="29" t="s">
        <v>252</v>
      </c>
      <c r="E35" s="58" t="s">
        <v>234</v>
      </c>
      <c r="F35" s="56" t="s">
        <v>54</v>
      </c>
      <c r="G35" s="29" t="s">
        <v>52</v>
      </c>
      <c r="H35" s="29">
        <v>7500</v>
      </c>
      <c r="I35" s="29">
        <v>88401</v>
      </c>
      <c r="J35" s="58" t="s">
        <v>74</v>
      </c>
      <c r="K35" s="168"/>
      <c r="L35" s="58" t="s">
        <v>225</v>
      </c>
      <c r="M35" s="29" t="s">
        <v>228</v>
      </c>
      <c r="N35" s="29" t="s">
        <v>179</v>
      </c>
      <c r="O35" s="29" t="s">
        <v>68</v>
      </c>
    </row>
    <row r="36" spans="1:15" s="4" customFormat="1" ht="45" hidden="1">
      <c r="A36" s="57"/>
      <c r="B36" s="56" t="s">
        <v>238</v>
      </c>
      <c r="C36" s="56" t="s">
        <v>238</v>
      </c>
      <c r="D36" s="29" t="s">
        <v>243</v>
      </c>
      <c r="E36" s="58" t="s">
        <v>234</v>
      </c>
      <c r="F36" s="56" t="s">
        <v>54</v>
      </c>
      <c r="G36" s="29" t="s">
        <v>52</v>
      </c>
      <c r="H36" s="29">
        <v>550</v>
      </c>
      <c r="I36" s="29">
        <v>88401</v>
      </c>
      <c r="J36" s="58" t="s">
        <v>74</v>
      </c>
      <c r="K36" s="168"/>
      <c r="L36" s="58" t="s">
        <v>225</v>
      </c>
      <c r="M36" s="29" t="s">
        <v>228</v>
      </c>
      <c r="N36" s="29" t="s">
        <v>179</v>
      </c>
      <c r="O36" s="29" t="s">
        <v>68</v>
      </c>
    </row>
    <row r="37" spans="1:15" s="268" customFormat="1" ht="45">
      <c r="A37" s="259" t="s">
        <v>256</v>
      </c>
      <c r="B37" s="260" t="s">
        <v>249</v>
      </c>
      <c r="C37" s="260" t="s">
        <v>257</v>
      </c>
      <c r="D37" s="260" t="s">
        <v>258</v>
      </c>
      <c r="E37" s="260" t="s">
        <v>234</v>
      </c>
      <c r="F37" s="261">
        <v>879</v>
      </c>
      <c r="G37" s="262" t="s">
        <v>255</v>
      </c>
      <c r="H37" s="263">
        <v>326</v>
      </c>
      <c r="I37" s="264">
        <v>88401</v>
      </c>
      <c r="J37" s="265" t="s">
        <v>74</v>
      </c>
      <c r="K37" s="266">
        <v>698526.29</v>
      </c>
      <c r="L37" s="267" t="s">
        <v>254</v>
      </c>
      <c r="M37" s="264" t="s">
        <v>259</v>
      </c>
      <c r="N37" s="264" t="s">
        <v>179</v>
      </c>
      <c r="O37" s="264" t="s">
        <v>68</v>
      </c>
    </row>
    <row r="38" spans="1:15" s="21" customFormat="1" ht="45">
      <c r="A38" s="57" t="s">
        <v>261</v>
      </c>
      <c r="B38" s="56" t="s">
        <v>262</v>
      </c>
      <c r="C38" s="56" t="s">
        <v>263</v>
      </c>
      <c r="D38" s="29" t="s">
        <v>264</v>
      </c>
      <c r="E38" s="56" t="s">
        <v>234</v>
      </c>
      <c r="F38" s="160">
        <v>876</v>
      </c>
      <c r="G38" s="161" t="s">
        <v>189</v>
      </c>
      <c r="H38" s="80">
        <v>1</v>
      </c>
      <c r="I38" s="29">
        <v>88401</v>
      </c>
      <c r="J38" s="58" t="s">
        <v>74</v>
      </c>
      <c r="K38" s="104">
        <v>506305.2</v>
      </c>
      <c r="L38" s="75" t="s">
        <v>254</v>
      </c>
      <c r="M38" s="75" t="s">
        <v>254</v>
      </c>
      <c r="N38" s="29" t="s">
        <v>179</v>
      </c>
      <c r="O38" s="29" t="s">
        <v>68</v>
      </c>
    </row>
    <row r="39" spans="1:15" s="21" customFormat="1" ht="45">
      <c r="A39" s="57" t="s">
        <v>265</v>
      </c>
      <c r="B39" s="56" t="s">
        <v>266</v>
      </c>
      <c r="C39" s="56" t="s">
        <v>274</v>
      </c>
      <c r="D39" s="56" t="s">
        <v>267</v>
      </c>
      <c r="E39" s="56" t="s">
        <v>234</v>
      </c>
      <c r="F39" s="160">
        <v>796</v>
      </c>
      <c r="G39" s="161" t="s">
        <v>52</v>
      </c>
      <c r="H39" s="80">
        <v>2450</v>
      </c>
      <c r="I39" s="29">
        <v>88401</v>
      </c>
      <c r="J39" s="58" t="s">
        <v>74</v>
      </c>
      <c r="K39" s="104">
        <v>905701.2</v>
      </c>
      <c r="L39" s="75" t="s">
        <v>254</v>
      </c>
      <c r="M39" s="29" t="s">
        <v>228</v>
      </c>
      <c r="N39" s="29" t="s">
        <v>179</v>
      </c>
      <c r="O39" s="29" t="s">
        <v>68</v>
      </c>
    </row>
    <row r="40" spans="1:15" s="21" customFormat="1" ht="45">
      <c r="A40" s="57" t="s">
        <v>268</v>
      </c>
      <c r="B40" s="56" t="s">
        <v>226</v>
      </c>
      <c r="C40" s="56" t="s">
        <v>226</v>
      </c>
      <c r="D40" s="56" t="s">
        <v>269</v>
      </c>
      <c r="E40" s="56" t="s">
        <v>234</v>
      </c>
      <c r="F40" s="160">
        <v>796</v>
      </c>
      <c r="G40" s="161" t="s">
        <v>52</v>
      </c>
      <c r="H40" s="80">
        <v>2</v>
      </c>
      <c r="I40" s="29">
        <v>88401</v>
      </c>
      <c r="J40" s="58" t="s">
        <v>74</v>
      </c>
      <c r="K40" s="104">
        <v>10592688</v>
      </c>
      <c r="L40" s="75" t="s">
        <v>254</v>
      </c>
      <c r="M40" s="29" t="s">
        <v>228</v>
      </c>
      <c r="N40" s="29" t="s">
        <v>179</v>
      </c>
      <c r="O40" s="29" t="s">
        <v>68</v>
      </c>
    </row>
    <row r="41" spans="1:15" s="21" customFormat="1" ht="45">
      <c r="A41" s="57" t="s">
        <v>270</v>
      </c>
      <c r="B41" s="56" t="s">
        <v>226</v>
      </c>
      <c r="C41" s="56" t="s">
        <v>226</v>
      </c>
      <c r="D41" s="56" t="s">
        <v>271</v>
      </c>
      <c r="E41" s="56" t="s">
        <v>234</v>
      </c>
      <c r="F41" s="160">
        <v>796</v>
      </c>
      <c r="G41" s="161" t="s">
        <v>52</v>
      </c>
      <c r="H41" s="80">
        <v>1</v>
      </c>
      <c r="I41" s="29">
        <v>88401</v>
      </c>
      <c r="J41" s="58" t="s">
        <v>74</v>
      </c>
      <c r="K41" s="104">
        <v>3267552</v>
      </c>
      <c r="L41" s="75" t="s">
        <v>254</v>
      </c>
      <c r="M41" s="29" t="s">
        <v>228</v>
      </c>
      <c r="N41" s="29" t="s">
        <v>179</v>
      </c>
      <c r="O41" s="29" t="s">
        <v>68</v>
      </c>
    </row>
    <row r="42" spans="1:15" s="21" customFormat="1" ht="45">
      <c r="A42" s="57" t="s">
        <v>272</v>
      </c>
      <c r="B42" s="56" t="s">
        <v>235</v>
      </c>
      <c r="C42" s="56" t="s">
        <v>235</v>
      </c>
      <c r="D42" s="56" t="s">
        <v>236</v>
      </c>
      <c r="E42" s="56" t="s">
        <v>234</v>
      </c>
      <c r="F42" s="160">
        <v>796</v>
      </c>
      <c r="G42" s="161" t="s">
        <v>52</v>
      </c>
      <c r="H42" s="80">
        <v>1280</v>
      </c>
      <c r="I42" s="29">
        <v>88401</v>
      </c>
      <c r="J42" s="58" t="s">
        <v>74</v>
      </c>
      <c r="K42" s="104">
        <v>1164672</v>
      </c>
      <c r="L42" s="75" t="s">
        <v>254</v>
      </c>
      <c r="M42" s="29" t="s">
        <v>228</v>
      </c>
      <c r="N42" s="29" t="s">
        <v>179</v>
      </c>
      <c r="O42" s="29" t="s">
        <v>68</v>
      </c>
    </row>
    <row r="43" spans="1:15" s="21" customFormat="1" ht="45">
      <c r="A43" s="57" t="s">
        <v>273</v>
      </c>
      <c r="B43" s="56" t="s">
        <v>266</v>
      </c>
      <c r="C43" s="56" t="s">
        <v>274</v>
      </c>
      <c r="D43" s="56" t="s">
        <v>267</v>
      </c>
      <c r="E43" s="56" t="s">
        <v>234</v>
      </c>
      <c r="F43" s="160">
        <v>796</v>
      </c>
      <c r="G43" s="161" t="s">
        <v>52</v>
      </c>
      <c r="H43" s="80">
        <v>3900</v>
      </c>
      <c r="I43" s="29">
        <v>88401</v>
      </c>
      <c r="J43" s="58" t="s">
        <v>74</v>
      </c>
      <c r="K43" s="104">
        <v>1463971.2</v>
      </c>
      <c r="L43" s="75" t="s">
        <v>254</v>
      </c>
      <c r="M43" s="29" t="s">
        <v>275</v>
      </c>
      <c r="N43" s="29" t="s">
        <v>179</v>
      </c>
      <c r="O43" s="29" t="s">
        <v>68</v>
      </c>
    </row>
    <row r="44" spans="1:15" s="21" customFormat="1" ht="45">
      <c r="A44" s="57" t="s">
        <v>276</v>
      </c>
      <c r="B44" s="56" t="s">
        <v>266</v>
      </c>
      <c r="C44" s="56" t="s">
        <v>274</v>
      </c>
      <c r="D44" s="56" t="s">
        <v>267</v>
      </c>
      <c r="E44" s="56" t="s">
        <v>234</v>
      </c>
      <c r="F44" s="160">
        <v>796</v>
      </c>
      <c r="G44" s="161" t="s">
        <v>52</v>
      </c>
      <c r="H44" s="80">
        <v>6600</v>
      </c>
      <c r="I44" s="29">
        <v>88401</v>
      </c>
      <c r="J44" s="58" t="s">
        <v>74</v>
      </c>
      <c r="K44" s="104">
        <v>2443291.2</v>
      </c>
      <c r="L44" s="75" t="s">
        <v>254</v>
      </c>
      <c r="M44" s="29" t="s">
        <v>275</v>
      </c>
      <c r="N44" s="29" t="s">
        <v>179</v>
      </c>
      <c r="O44" s="29" t="s">
        <v>68</v>
      </c>
    </row>
    <row r="45" spans="1:15" s="30" customFormat="1" ht="218.25" customHeight="1">
      <c r="A45" s="57" t="s">
        <v>280</v>
      </c>
      <c r="B45" s="56" t="s">
        <v>281</v>
      </c>
      <c r="C45" s="56" t="s">
        <v>282</v>
      </c>
      <c r="D45" s="56" t="s">
        <v>283</v>
      </c>
      <c r="E45" s="75" t="s">
        <v>284</v>
      </c>
      <c r="F45" s="160">
        <v>792</v>
      </c>
      <c r="G45" s="161" t="s">
        <v>285</v>
      </c>
      <c r="H45" s="80">
        <v>2130</v>
      </c>
      <c r="I45" s="29">
        <v>88</v>
      </c>
      <c r="J45" s="58" t="s">
        <v>74</v>
      </c>
      <c r="K45" s="104">
        <v>3500000</v>
      </c>
      <c r="L45" s="75" t="s">
        <v>286</v>
      </c>
      <c r="M45" s="29" t="s">
        <v>228</v>
      </c>
      <c r="N45" s="29" t="s">
        <v>67</v>
      </c>
      <c r="O45" s="29" t="s">
        <v>68</v>
      </c>
    </row>
    <row r="46" spans="1:17" s="30" customFormat="1" ht="15" hidden="1">
      <c r="A46" s="57"/>
      <c r="B46" s="56"/>
      <c r="C46" s="56"/>
      <c r="D46" s="56"/>
      <c r="E46" s="69"/>
      <c r="F46" s="29"/>
      <c r="G46" s="29"/>
      <c r="H46" s="69"/>
      <c r="I46" s="29"/>
      <c r="J46" s="58"/>
      <c r="K46" s="190"/>
      <c r="L46" s="29"/>
      <c r="M46" s="29"/>
      <c r="N46" s="29"/>
      <c r="O46" s="29"/>
      <c r="P46" s="191"/>
      <c r="Q46" s="192"/>
    </row>
    <row r="47" spans="1:15" s="30" customFormat="1" ht="15" hidden="1">
      <c r="A47" s="57"/>
      <c r="B47" s="29"/>
      <c r="C47" s="29"/>
      <c r="D47" s="29"/>
      <c r="E47" s="29"/>
      <c r="F47" s="56"/>
      <c r="G47" s="29"/>
      <c r="H47" s="29"/>
      <c r="I47" s="29"/>
      <c r="J47" s="58"/>
      <c r="K47" s="104"/>
      <c r="L47" s="75"/>
      <c r="M47" s="29"/>
      <c r="N47" s="29"/>
      <c r="O47" s="29"/>
    </row>
    <row r="48" spans="1:15" s="30" customFormat="1" ht="45">
      <c r="A48" s="57" t="s">
        <v>294</v>
      </c>
      <c r="B48" s="29" t="s">
        <v>277</v>
      </c>
      <c r="C48" s="76">
        <v>44863</v>
      </c>
      <c r="D48" s="29" t="s">
        <v>278</v>
      </c>
      <c r="E48" s="29" t="s">
        <v>279</v>
      </c>
      <c r="F48" s="56">
        <v>796</v>
      </c>
      <c r="G48" s="29" t="s">
        <v>52</v>
      </c>
      <c r="H48" s="29">
        <v>1</v>
      </c>
      <c r="I48" s="29">
        <v>88401</v>
      </c>
      <c r="J48" s="58" t="s">
        <v>74</v>
      </c>
      <c r="K48" s="104">
        <v>702000</v>
      </c>
      <c r="L48" s="75" t="s">
        <v>225</v>
      </c>
      <c r="M48" s="29" t="s">
        <v>230</v>
      </c>
      <c r="N48" s="72" t="s">
        <v>179</v>
      </c>
      <c r="O48" s="29" t="s">
        <v>68</v>
      </c>
    </row>
    <row r="49" spans="1:15" s="30" customFormat="1" ht="15" hidden="1">
      <c r="A49" s="248" t="s">
        <v>253</v>
      </c>
      <c r="B49" s="248"/>
      <c r="C49" s="70"/>
      <c r="D49" s="70"/>
      <c r="E49" s="70"/>
      <c r="F49" s="184"/>
      <c r="G49" s="185"/>
      <c r="H49" s="186"/>
      <c r="I49" s="69"/>
      <c r="J49" s="187"/>
      <c r="K49" s="188"/>
      <c r="L49" s="189"/>
      <c r="M49" s="69"/>
      <c r="N49" s="69"/>
      <c r="O49" s="69"/>
    </row>
    <row r="50" spans="1:15" s="30" customFormat="1" ht="15" hidden="1">
      <c r="A50" s="57"/>
      <c r="B50" s="29"/>
      <c r="C50" s="29"/>
      <c r="D50" s="29"/>
      <c r="E50" s="29"/>
      <c r="F50" s="56"/>
      <c r="G50" s="29"/>
      <c r="H50" s="29"/>
      <c r="I50" s="29"/>
      <c r="J50" s="58"/>
      <c r="K50" s="104"/>
      <c r="L50" s="75"/>
      <c r="M50" s="29"/>
      <c r="N50" s="72"/>
      <c r="O50" s="29"/>
    </row>
    <row r="51" spans="1:15" s="30" customFormat="1" ht="15" hidden="1">
      <c r="A51" s="57"/>
      <c r="B51" s="56"/>
      <c r="C51" s="56"/>
      <c r="D51" s="56"/>
      <c r="E51" s="56"/>
      <c r="F51" s="160"/>
      <c r="G51" s="161"/>
      <c r="H51" s="80"/>
      <c r="I51" s="29"/>
      <c r="J51" s="58"/>
      <c r="K51" s="104"/>
      <c r="L51" s="75"/>
      <c r="M51" s="29"/>
      <c r="N51" s="29"/>
      <c r="O51" s="29"/>
    </row>
    <row r="52" spans="1:15" s="30" customFormat="1" ht="15" hidden="1">
      <c r="A52" s="57"/>
      <c r="B52" s="56"/>
      <c r="C52" s="56"/>
      <c r="D52" s="56"/>
      <c r="E52" s="56"/>
      <c r="F52" s="160"/>
      <c r="G52" s="161"/>
      <c r="H52" s="80"/>
      <c r="I52" s="29"/>
      <c r="J52" s="58"/>
      <c r="K52" s="104"/>
      <c r="L52" s="75"/>
      <c r="M52" s="29"/>
      <c r="N52" s="29"/>
      <c r="O52" s="29"/>
    </row>
    <row r="53" spans="1:15" s="30" customFormat="1" ht="15" hidden="1">
      <c r="A53" s="57"/>
      <c r="B53" s="56"/>
      <c r="C53" s="56"/>
      <c r="D53" s="56"/>
      <c r="E53" s="56"/>
      <c r="F53" s="160"/>
      <c r="G53" s="161"/>
      <c r="H53" s="80"/>
      <c r="I53" s="29"/>
      <c r="J53" s="58"/>
      <c r="K53" s="104"/>
      <c r="L53" s="75"/>
      <c r="M53" s="29"/>
      <c r="N53" s="29"/>
      <c r="O53" s="29"/>
    </row>
    <row r="54" spans="1:15" s="30" customFormat="1" ht="15" hidden="1">
      <c r="A54" s="57"/>
      <c r="B54" s="56"/>
      <c r="C54" s="56"/>
      <c r="D54" s="56"/>
      <c r="E54" s="56"/>
      <c r="F54" s="160"/>
      <c r="G54" s="161"/>
      <c r="H54" s="80"/>
      <c r="I54" s="29"/>
      <c r="J54" s="58"/>
      <c r="K54" s="104"/>
      <c r="L54" s="75"/>
      <c r="M54" s="29"/>
      <c r="N54" s="29"/>
      <c r="O54" s="29"/>
    </row>
    <row r="55" spans="1:15" s="30" customFormat="1" ht="15" hidden="1">
      <c r="A55" s="249" t="s">
        <v>50</v>
      </c>
      <c r="B55" s="250"/>
      <c r="C55" s="251"/>
      <c r="D55" s="56"/>
      <c r="E55" s="56"/>
      <c r="F55" s="160"/>
      <c r="G55" s="161"/>
      <c r="H55" s="80"/>
      <c r="I55" s="29"/>
      <c r="J55" s="58"/>
      <c r="K55" s="104"/>
      <c r="L55" s="75"/>
      <c r="M55" s="29"/>
      <c r="N55" s="29"/>
      <c r="O55" s="29"/>
    </row>
    <row r="56" spans="1:15" s="30" customFormat="1" ht="15" hidden="1">
      <c r="A56" s="57"/>
      <c r="B56" s="29"/>
      <c r="C56" s="29"/>
      <c r="D56" s="29"/>
      <c r="E56" s="29"/>
      <c r="F56" s="56"/>
      <c r="G56" s="29"/>
      <c r="H56" s="29"/>
      <c r="I56" s="29"/>
      <c r="J56" s="58"/>
      <c r="K56" s="104"/>
      <c r="L56" s="75"/>
      <c r="M56" s="29"/>
      <c r="N56" s="72"/>
      <c r="O56" s="29"/>
    </row>
    <row r="57" spans="1:15" s="30" customFormat="1" ht="15" hidden="1">
      <c r="A57" s="57"/>
      <c r="B57" s="56"/>
      <c r="C57" s="56"/>
      <c r="D57" s="56"/>
      <c r="E57" s="56"/>
      <c r="F57" s="160"/>
      <c r="G57" s="161"/>
      <c r="H57" s="80"/>
      <c r="I57" s="29"/>
      <c r="J57" s="58"/>
      <c r="K57" s="104"/>
      <c r="L57" s="75"/>
      <c r="M57" s="29"/>
      <c r="N57" s="29"/>
      <c r="O57" s="29"/>
    </row>
    <row r="58" spans="1:15" s="30" customFormat="1" ht="15" hidden="1">
      <c r="A58" s="57"/>
      <c r="B58" s="56"/>
      <c r="C58" s="56"/>
      <c r="D58" s="56"/>
      <c r="E58" s="56"/>
      <c r="F58" s="160"/>
      <c r="G58" s="161"/>
      <c r="H58" s="80"/>
      <c r="I58" s="29"/>
      <c r="J58" s="58"/>
      <c r="K58" s="104"/>
      <c r="L58" s="75"/>
      <c r="M58" s="29"/>
      <c r="N58" s="29"/>
      <c r="O58" s="29"/>
    </row>
    <row r="59" spans="1:15" s="30" customFormat="1" ht="15" hidden="1">
      <c r="A59" s="57"/>
      <c r="B59" s="56"/>
      <c r="C59" s="56"/>
      <c r="D59" s="56"/>
      <c r="E59" s="56"/>
      <c r="F59" s="160"/>
      <c r="G59" s="161"/>
      <c r="H59" s="80"/>
      <c r="I59" s="29"/>
      <c r="J59" s="58"/>
      <c r="K59" s="104"/>
      <c r="L59" s="75"/>
      <c r="M59" s="29"/>
      <c r="N59" s="29"/>
      <c r="O59" s="29"/>
    </row>
    <row r="60" spans="1:15" s="30" customFormat="1" ht="15" hidden="1">
      <c r="A60" s="57"/>
      <c r="B60" s="56"/>
      <c r="C60" s="56"/>
      <c r="D60" s="56"/>
      <c r="E60" s="56"/>
      <c r="F60" s="160"/>
      <c r="G60" s="161"/>
      <c r="H60" s="80"/>
      <c r="I60" s="29"/>
      <c r="J60" s="58"/>
      <c r="K60" s="104"/>
      <c r="L60" s="75"/>
      <c r="M60" s="29"/>
      <c r="N60" s="29"/>
      <c r="O60" s="29"/>
    </row>
    <row r="61" spans="1:15" s="30" customFormat="1" ht="15" hidden="1">
      <c r="A61" s="57"/>
      <c r="B61" s="56"/>
      <c r="C61" s="56"/>
      <c r="D61" s="56"/>
      <c r="E61" s="56"/>
      <c r="F61" s="160"/>
      <c r="G61" s="161"/>
      <c r="H61" s="80"/>
      <c r="I61" s="29"/>
      <c r="J61" s="58"/>
      <c r="K61" s="104"/>
      <c r="L61" s="75"/>
      <c r="M61" s="29"/>
      <c r="N61" s="29"/>
      <c r="O61" s="29"/>
    </row>
    <row r="62" spans="1:15" s="30" customFormat="1" ht="15" hidden="1">
      <c r="A62" s="57"/>
      <c r="B62" s="56"/>
      <c r="C62" s="56"/>
      <c r="D62" s="56"/>
      <c r="E62" s="56"/>
      <c r="F62" s="160"/>
      <c r="G62" s="161"/>
      <c r="H62" s="80"/>
      <c r="I62" s="29"/>
      <c r="J62" s="58"/>
      <c r="K62" s="104"/>
      <c r="L62" s="75"/>
      <c r="M62" s="29"/>
      <c r="N62" s="29"/>
      <c r="O62" s="29"/>
    </row>
    <row r="63" spans="1:15" s="30" customFormat="1" ht="15" hidden="1">
      <c r="A63" s="57"/>
      <c r="B63" s="56"/>
      <c r="C63" s="56"/>
      <c r="D63" s="56"/>
      <c r="E63" s="56"/>
      <c r="F63" s="160"/>
      <c r="G63" s="161"/>
      <c r="H63" s="80"/>
      <c r="I63" s="29"/>
      <c r="J63" s="58"/>
      <c r="K63" s="104"/>
      <c r="L63" s="75"/>
      <c r="M63" s="29"/>
      <c r="N63" s="29"/>
      <c r="O63" s="29"/>
    </row>
    <row r="64" spans="1:15" s="30" customFormat="1" ht="15" hidden="1">
      <c r="A64" s="57"/>
      <c r="B64" s="56"/>
      <c r="C64" s="56"/>
      <c r="D64" s="56"/>
      <c r="E64" s="56"/>
      <c r="F64" s="160"/>
      <c r="G64" s="161"/>
      <c r="H64" s="80"/>
      <c r="I64" s="29"/>
      <c r="J64" s="58"/>
      <c r="K64" s="104"/>
      <c r="L64" s="75"/>
      <c r="M64" s="29"/>
      <c r="N64" s="29"/>
      <c r="O64" s="29"/>
    </row>
    <row r="65" spans="1:15" s="30" customFormat="1" ht="12.75" customHeight="1">
      <c r="A65" s="31"/>
      <c r="B65" s="33"/>
      <c r="C65" s="33"/>
      <c r="D65" s="33"/>
      <c r="E65" s="33"/>
      <c r="F65" s="37"/>
      <c r="G65" s="33"/>
      <c r="H65" s="33"/>
      <c r="I65" s="33"/>
      <c r="J65" s="34"/>
      <c r="K65" s="163"/>
      <c r="L65" s="54"/>
      <c r="M65" s="33"/>
      <c r="N65" s="33"/>
      <c r="O65" s="33"/>
    </row>
    <row r="66" spans="1:16" s="128" customFormat="1" ht="12.75" customHeight="1">
      <c r="A66" s="126"/>
      <c r="B66" s="126"/>
      <c r="C66" s="126"/>
      <c r="D66" s="126"/>
      <c r="E66" s="126"/>
      <c r="F66" s="127"/>
      <c r="G66" s="127"/>
      <c r="H66" s="127"/>
      <c r="I66" s="241" t="s">
        <v>212</v>
      </c>
      <c r="J66" s="241"/>
      <c r="K66" s="172">
        <f>SUM(K37:K48)</f>
        <v>25244707.089999996</v>
      </c>
      <c r="L66" s="240"/>
      <c r="M66" s="240"/>
      <c r="N66" s="127"/>
      <c r="O66" s="127"/>
      <c r="P66" s="129"/>
    </row>
    <row r="67" spans="1:16" s="125" customFormat="1" ht="15">
      <c r="A67" s="31"/>
      <c r="B67" s="32"/>
      <c r="C67" s="33"/>
      <c r="D67" s="179"/>
      <c r="E67" s="33"/>
      <c r="F67" s="34"/>
      <c r="G67" s="34"/>
      <c r="H67" s="35"/>
      <c r="I67" s="242" t="s">
        <v>211</v>
      </c>
      <c r="J67" s="242"/>
      <c r="K67" s="110">
        <f>K68+K69+K70+K71</f>
        <v>21042707.089999996</v>
      </c>
      <c r="L67" s="150"/>
      <c r="M67" s="150"/>
      <c r="N67" s="151"/>
      <c r="O67" s="34"/>
      <c r="P67" s="124"/>
    </row>
    <row r="68" spans="1:16" s="125" customFormat="1" ht="15">
      <c r="A68" s="31"/>
      <c r="B68" s="32"/>
      <c r="C68" s="33"/>
      <c r="D68" s="153"/>
      <c r="E68" s="152"/>
      <c r="F68" s="34"/>
      <c r="G68" s="34"/>
      <c r="H68" s="35"/>
      <c r="I68" s="242" t="s">
        <v>208</v>
      </c>
      <c r="J68" s="242"/>
      <c r="K68" s="110">
        <f>SUM(K37:K44)</f>
        <v>21042707.089999996</v>
      </c>
      <c r="L68" s="150"/>
      <c r="M68" s="150"/>
      <c r="N68" s="150"/>
      <c r="O68" s="34"/>
      <c r="P68" s="124"/>
    </row>
    <row r="69" spans="1:16" s="125" customFormat="1" ht="15">
      <c r="A69" s="31"/>
      <c r="B69" s="32"/>
      <c r="C69" s="33"/>
      <c r="D69" s="153"/>
      <c r="E69" s="153"/>
      <c r="F69" s="34"/>
      <c r="G69" s="34"/>
      <c r="H69" s="35"/>
      <c r="I69" s="242" t="s">
        <v>209</v>
      </c>
      <c r="J69" s="242"/>
      <c r="K69" s="45"/>
      <c r="L69" s="31"/>
      <c r="M69" s="154"/>
      <c r="N69" s="154"/>
      <c r="O69" s="154"/>
      <c r="P69" s="124"/>
    </row>
    <row r="70" spans="1:16" s="121" customFormat="1" ht="15">
      <c r="A70" s="155"/>
      <c r="B70" s="126"/>
      <c r="C70" s="126"/>
      <c r="D70" s="180"/>
      <c r="E70" s="126"/>
      <c r="F70" s="156"/>
      <c r="G70" s="156"/>
      <c r="H70" s="156"/>
      <c r="I70" s="242" t="s">
        <v>210</v>
      </c>
      <c r="J70" s="242"/>
      <c r="K70" s="130">
        <v>0</v>
      </c>
      <c r="L70" s="156"/>
      <c r="M70" s="156"/>
      <c r="N70" s="156"/>
      <c r="O70" s="156"/>
      <c r="P70" s="131"/>
    </row>
    <row r="71" spans="1:16" s="123" customFormat="1" ht="15">
      <c r="A71" s="155"/>
      <c r="B71" s="126"/>
      <c r="C71" s="126"/>
      <c r="D71" s="126"/>
      <c r="E71" s="157"/>
      <c r="F71" s="156"/>
      <c r="G71" s="156"/>
      <c r="H71" s="156"/>
      <c r="I71" s="242" t="s">
        <v>221</v>
      </c>
      <c r="J71" s="242"/>
      <c r="K71" s="130"/>
      <c r="L71" s="156"/>
      <c r="M71" s="156"/>
      <c r="N71" s="156"/>
      <c r="O71" s="156"/>
      <c r="P71" s="132"/>
    </row>
    <row r="72" spans="1:16" s="122" customFormat="1" ht="15">
      <c r="A72" s="126"/>
      <c r="B72" s="126"/>
      <c r="C72" s="126"/>
      <c r="D72" s="126"/>
      <c r="E72" s="126"/>
      <c r="F72" s="127"/>
      <c r="G72" s="127"/>
      <c r="H72" s="127"/>
      <c r="I72" s="241" t="s">
        <v>213</v>
      </c>
      <c r="J72" s="241"/>
      <c r="K72" s="159">
        <f>'СМСП '!K113</f>
        <v>0</v>
      </c>
      <c r="L72" s="127"/>
      <c r="M72" s="127"/>
      <c r="N72" s="158"/>
      <c r="O72" s="127"/>
      <c r="P72" s="133"/>
    </row>
    <row r="73" spans="1:16" s="122" customFormat="1" ht="15">
      <c r="A73" s="126"/>
      <c r="B73" s="126"/>
      <c r="C73" s="126"/>
      <c r="D73" s="126"/>
      <c r="E73" s="126"/>
      <c r="F73" s="127"/>
      <c r="G73" s="127"/>
      <c r="H73" s="127"/>
      <c r="I73" s="165"/>
      <c r="J73" s="165"/>
      <c r="K73" s="166"/>
      <c r="L73" s="127"/>
      <c r="M73" s="127"/>
      <c r="N73" s="158"/>
      <c r="O73" s="127"/>
      <c r="P73" s="133"/>
    </row>
    <row r="74" spans="4:16" s="122" customFormat="1" ht="15" customHeight="1">
      <c r="D74" s="243" t="s">
        <v>287</v>
      </c>
      <c r="E74" s="243"/>
      <c r="F74" s="243"/>
      <c r="G74" s="243"/>
      <c r="I74" s="239" t="s">
        <v>293</v>
      </c>
      <c r="J74" s="239"/>
      <c r="K74" s="134"/>
      <c r="L74" s="127"/>
      <c r="M74" s="127"/>
      <c r="N74" s="127"/>
      <c r="O74" s="127"/>
      <c r="P74" s="133"/>
    </row>
    <row r="75" spans="1:16" s="122" customFormat="1" ht="15" hidden="1">
      <c r="A75" s="126"/>
      <c r="B75" s="126"/>
      <c r="C75" s="126"/>
      <c r="D75" s="126"/>
      <c r="E75" s="126"/>
      <c r="F75" s="127"/>
      <c r="G75" s="127"/>
      <c r="H75" s="127"/>
      <c r="I75" s="127"/>
      <c r="J75" s="127"/>
      <c r="K75" s="134"/>
      <c r="L75" s="127"/>
      <c r="M75" s="127"/>
      <c r="N75" s="127"/>
      <c r="O75" s="127"/>
      <c r="P75" s="133"/>
    </row>
    <row r="76" spans="1:15" s="122" customFormat="1" ht="14.25" customHeight="1">
      <c r="A76" s="181" t="s">
        <v>223</v>
      </c>
      <c r="B76" s="239" t="s">
        <v>292</v>
      </c>
      <c r="C76" s="239"/>
      <c r="D76" s="127"/>
      <c r="E76" s="127"/>
      <c r="F76" s="127"/>
      <c r="G76" s="127"/>
      <c r="H76" s="127"/>
      <c r="I76" s="127"/>
      <c r="J76" s="127"/>
      <c r="K76" s="134"/>
      <c r="L76" s="127"/>
      <c r="M76" s="127"/>
      <c r="N76" s="127"/>
      <c r="O76" s="127"/>
    </row>
    <row r="77" spans="1:15" s="122" customFormat="1" ht="15">
      <c r="A77" s="182"/>
      <c r="B77" s="183" t="s">
        <v>291</v>
      </c>
      <c r="C77" s="135"/>
      <c r="D77" s="135"/>
      <c r="E77" s="135"/>
      <c r="F77" s="135"/>
      <c r="G77" s="135"/>
      <c r="H77" s="135"/>
      <c r="I77" s="135"/>
      <c r="J77" s="135"/>
      <c r="K77" s="136"/>
      <c r="L77" s="135"/>
      <c r="M77" s="135"/>
      <c r="N77" s="135"/>
      <c r="O77" s="135"/>
    </row>
    <row r="78" spans="1:15" s="122" customFormat="1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37"/>
      <c r="L78" s="128"/>
      <c r="M78" s="128"/>
      <c r="N78" s="128"/>
      <c r="O78" s="128"/>
    </row>
    <row r="79" spans="1:15" s="122" customFormat="1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37"/>
      <c r="L79" s="128"/>
      <c r="M79" s="128"/>
      <c r="N79" s="128"/>
      <c r="O79" s="128"/>
    </row>
    <row r="80" spans="1:15" s="122" customFormat="1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37"/>
      <c r="L80" s="128"/>
      <c r="M80" s="128"/>
      <c r="N80" s="128"/>
      <c r="O80" s="128"/>
    </row>
    <row r="81" spans="1:15" s="122" customFormat="1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37"/>
      <c r="L81" s="128"/>
      <c r="M81" s="128"/>
      <c r="N81" s="128"/>
      <c r="O81" s="128"/>
    </row>
    <row r="82" spans="1:15" s="122" customFormat="1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37"/>
      <c r="L82" s="128"/>
      <c r="M82" s="128"/>
      <c r="N82" s="128"/>
      <c r="O82" s="128"/>
    </row>
    <row r="83" spans="1:15" s="122" customFormat="1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37"/>
      <c r="L83" s="128"/>
      <c r="M83" s="128"/>
      <c r="N83" s="128"/>
      <c r="O83" s="128"/>
    </row>
    <row r="84" spans="1:15" s="122" customFormat="1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37"/>
      <c r="L84" s="128"/>
      <c r="M84" s="128"/>
      <c r="N84" s="128"/>
      <c r="O84" s="128"/>
    </row>
    <row r="85" spans="1:15" s="122" customFormat="1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37"/>
      <c r="L85" s="128"/>
      <c r="M85" s="128"/>
      <c r="N85" s="128"/>
      <c r="O85" s="128"/>
    </row>
    <row r="86" spans="1:15" s="122" customFormat="1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37"/>
      <c r="L86" s="128"/>
      <c r="M86" s="128"/>
      <c r="N86" s="128"/>
      <c r="O86" s="128"/>
    </row>
    <row r="87" spans="1:15" s="122" customFormat="1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37"/>
      <c r="L87" s="128"/>
      <c r="M87" s="128"/>
      <c r="N87" s="128"/>
      <c r="O87" s="128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6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6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6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6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6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6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6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26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26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26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26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26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6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6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6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6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6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6"/>
      <c r="L105" s="3"/>
      <c r="M105" s="3"/>
      <c r="N105" s="3"/>
      <c r="O105" s="3"/>
    </row>
  </sheetData>
  <sheetProtection/>
  <mergeCells count="47">
    <mergeCell ref="L1:O1"/>
    <mergeCell ref="L2:O2"/>
    <mergeCell ref="A6:M6"/>
    <mergeCell ref="A7:L7"/>
    <mergeCell ref="A22:D22"/>
    <mergeCell ref="I68:J68"/>
    <mergeCell ref="I69:J69"/>
    <mergeCell ref="A49:B49"/>
    <mergeCell ref="A55:C55"/>
    <mergeCell ref="C18:C20"/>
    <mergeCell ref="I19:J19"/>
    <mergeCell ref="A16:E16"/>
    <mergeCell ref="F16:O16"/>
    <mergeCell ref="F19:G19"/>
    <mergeCell ref="B18:B20"/>
    <mergeCell ref="A18:A20"/>
    <mergeCell ref="L19:M19"/>
    <mergeCell ref="O18:O19"/>
    <mergeCell ref="F15:O15"/>
    <mergeCell ref="F14:O14"/>
    <mergeCell ref="E19:E20"/>
    <mergeCell ref="D19:D20"/>
    <mergeCell ref="A14:E14"/>
    <mergeCell ref="A15:E15"/>
    <mergeCell ref="K19:K20"/>
    <mergeCell ref="N18:N20"/>
    <mergeCell ref="D18:M18"/>
    <mergeCell ref="H19:H20"/>
    <mergeCell ref="A12:E12"/>
    <mergeCell ref="F13:O13"/>
    <mergeCell ref="A8:L8"/>
    <mergeCell ref="A9:L9"/>
    <mergeCell ref="A10:E10"/>
    <mergeCell ref="F12:O12"/>
    <mergeCell ref="A13:E13"/>
    <mergeCell ref="F10:O10"/>
    <mergeCell ref="A11:E11"/>
    <mergeCell ref="F11:O11"/>
    <mergeCell ref="B76:C76"/>
    <mergeCell ref="L66:M66"/>
    <mergeCell ref="I66:J66"/>
    <mergeCell ref="I72:J72"/>
    <mergeCell ref="I70:J70"/>
    <mergeCell ref="I74:J74"/>
    <mergeCell ref="D74:G74"/>
    <mergeCell ref="I71:J71"/>
    <mergeCell ref="I67:J67"/>
  </mergeCells>
  <hyperlinks>
    <hyperlink ref="F13" r:id="rId1" display="sozd@marimmz.ru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2019-02-28T09:23:46Z</cp:lastPrinted>
  <dcterms:created xsi:type="dcterms:W3CDTF">1996-10-08T23:32:33Z</dcterms:created>
  <dcterms:modified xsi:type="dcterms:W3CDTF">2019-03-12T06:04:38Z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